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135NoTextBook\Content\01IntroductionToExcel\StartFiles\"/>
    </mc:Choice>
  </mc:AlternateContent>
  <xr:revisionPtr revIDLastSave="0" documentId="13_ncr:1_{4268A7DC-1FD8-43A2-9D09-5EF1B9D804B6}" xr6:coauthVersionLast="45" xr6:coauthVersionMax="45" xr10:uidLastSave="{00000000-0000-0000-0000-000000000000}"/>
  <bookViews>
    <workbookView xWindow="-120" yWindow="-120" windowWidth="29040" windowHeight="15840" tabRatio="531" activeTab="1" xr2:uid="{5A49B931-AE5D-4DD4-9C1F-F5B3EEA661AC}"/>
  </bookViews>
  <sheets>
    <sheet name="Align and Aggregate" sheetId="71" r:id="rId1"/>
    <sheet name="Cover" sheetId="2" r:id="rId2"/>
    <sheet name="NF(1)" sheetId="46" r:id="rId3"/>
    <sheet name="NF(1an)" sheetId="68" r:id="rId4"/>
    <sheet name="NF(2)" sheetId="48" r:id="rId5"/>
    <sheet name="NF(2an)" sheetId="49" r:id="rId6"/>
    <sheet name="NF(3)" sheetId="50" r:id="rId7"/>
    <sheet name="NF(3an)" sheetId="51" r:id="rId8"/>
    <sheet name="NF(4)" sheetId="52" r:id="rId9"/>
    <sheet name="NF(4an)" sheetId="69" r:id="rId10"/>
    <sheet name="ROUND(1)" sheetId="56" r:id="rId11"/>
    <sheet name="ROUND(1an)" sheetId="70" r:id="rId12"/>
    <sheet name="ROUND(2)" sheetId="58" r:id="rId13"/>
    <sheet name="ROUND(2an)" sheetId="59" r:id="rId14"/>
    <sheet name="Video03" sheetId="65" r:id="rId15"/>
    <sheet name="Video03 (an)" sheetId="67" r:id="rId16"/>
    <sheet name="HW ==&gt;&gt;" sheetId="60" r:id="rId17"/>
    <sheet name="HW(1)" sheetId="61" r:id="rId18"/>
    <sheet name="HW(1an)" sheetId="62" r:id="rId19"/>
    <sheet name="HW(2)" sheetId="63" r:id="rId20"/>
    <sheet name="HW(2an)" sheetId="64" r:id="rId21"/>
  </sheets>
  <definedNames>
    <definedName name="_xlnm._FilterDatabase" localSheetId="10" hidden="1">'ROUND(1)'!$I$42:$L$381</definedName>
    <definedName name="_xlnm._FilterDatabase" localSheetId="11" hidden="1">'ROUND(1an)'!$I$42:$L$381</definedName>
    <definedName name="_xlnm._FilterDatabase" localSheetId="12" hidden="1">'ROUND(2)'!$H$22:$K$317</definedName>
    <definedName name="_xlnm._FilterDatabase" localSheetId="13" hidden="1">'ROUND(2an)'!$H$21:$K$344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70" l="1"/>
  <c r="F15" i="70"/>
  <c r="E15" i="70"/>
  <c r="D10" i="69"/>
  <c r="F10" i="69" s="1"/>
  <c r="D9" i="69"/>
  <c r="F9" i="69" s="1"/>
  <c r="D8" i="69"/>
  <c r="F8" i="69" s="1"/>
  <c r="D7" i="69"/>
  <c r="F7" i="69" s="1"/>
  <c r="D6" i="69"/>
  <c r="F6" i="69" s="1"/>
  <c r="D5" i="69"/>
  <c r="F5" i="69" s="1"/>
  <c r="D4" i="69"/>
  <c r="F4" i="69" s="1"/>
  <c r="E16" i="70"/>
  <c r="G16" i="70"/>
  <c r="F16" i="70"/>
  <c r="C2" i="48" l="1"/>
  <c r="D5" i="67" l="1"/>
  <c r="B34" i="67"/>
  <c r="D33" i="67"/>
  <c r="C33" i="67"/>
  <c r="D32" i="67"/>
  <c r="C32" i="67"/>
  <c r="D31" i="67"/>
  <c r="C31" i="67"/>
  <c r="D30" i="67"/>
  <c r="C30" i="67"/>
  <c r="D29" i="67"/>
  <c r="C29" i="67"/>
  <c r="D28" i="67"/>
  <c r="C28" i="67"/>
  <c r="D27" i="67"/>
  <c r="C27" i="67"/>
  <c r="D26" i="67"/>
  <c r="C26" i="67"/>
  <c r="D25" i="67"/>
  <c r="C25" i="67"/>
  <c r="D24" i="67"/>
  <c r="D34" i="67" s="1"/>
  <c r="Q34" i="67" s="1"/>
  <c r="C24" i="67"/>
  <c r="C34" i="67" s="1"/>
  <c r="P34" i="67" s="1"/>
  <c r="B13" i="67"/>
  <c r="D12" i="67"/>
  <c r="C12" i="67"/>
  <c r="D11" i="67"/>
  <c r="C11" i="67"/>
  <c r="D10" i="67"/>
  <c r="C10" i="67"/>
  <c r="D9" i="67"/>
  <c r="C9" i="67"/>
  <c r="D8" i="67"/>
  <c r="C8" i="67"/>
  <c r="D7" i="67"/>
  <c r="C7" i="67"/>
  <c r="D6" i="67"/>
  <c r="C6" i="67"/>
  <c r="C5" i="67"/>
  <c r="D4" i="67"/>
  <c r="C4" i="67"/>
  <c r="D22" i="65"/>
  <c r="C22" i="65"/>
  <c r="C2" i="67"/>
  <c r="D22" i="67"/>
  <c r="D2" i="67"/>
  <c r="C22" i="67"/>
  <c r="C13" i="67" l="1"/>
  <c r="P13" i="67" s="1"/>
  <c r="D13" i="67"/>
  <c r="Q13" i="67" s="1"/>
  <c r="B34" i="65"/>
  <c r="D2" i="65"/>
  <c r="C2" i="65"/>
  <c r="T34" i="65" l="1"/>
  <c r="S34" i="65"/>
  <c r="B13" i="65"/>
  <c r="S13" i="65" l="1"/>
  <c r="C16" i="64"/>
  <c r="C15" i="64"/>
  <c r="C14" i="64"/>
  <c r="C13" i="64"/>
  <c r="C12" i="64"/>
  <c r="C11" i="64"/>
  <c r="C10" i="64"/>
  <c r="C9" i="64"/>
  <c r="C8" i="64"/>
  <c r="C7" i="64"/>
  <c r="C6" i="64"/>
  <c r="C5" i="64"/>
  <c r="C4" i="64"/>
  <c r="C16" i="63"/>
  <c r="C15" i="63"/>
  <c r="C14" i="63"/>
  <c r="C13" i="63"/>
  <c r="C12" i="63"/>
  <c r="C11" i="63"/>
  <c r="C10" i="63"/>
  <c r="C9" i="63"/>
  <c r="C8" i="63"/>
  <c r="C7" i="63"/>
  <c r="C6" i="63"/>
  <c r="C5" i="63"/>
  <c r="C4" i="63"/>
  <c r="G16" i="62"/>
  <c r="C16" i="62"/>
  <c r="G15" i="62"/>
  <c r="C15" i="62"/>
  <c r="G14" i="62"/>
  <c r="C14" i="62"/>
  <c r="G13" i="62"/>
  <c r="C13" i="62"/>
  <c r="G12" i="62"/>
  <c r="C12" i="62"/>
  <c r="G11" i="62"/>
  <c r="C11" i="62"/>
  <c r="G10" i="62"/>
  <c r="C10" i="62"/>
  <c r="G9" i="62"/>
  <c r="C9" i="62"/>
  <c r="G8" i="62"/>
  <c r="C8" i="62"/>
  <c r="G7" i="62"/>
  <c r="C7" i="62"/>
  <c r="G6" i="62"/>
  <c r="C6" i="62"/>
  <c r="G5" i="62"/>
  <c r="C5" i="62"/>
  <c r="G4" i="62"/>
  <c r="G17" i="62" s="1"/>
  <c r="C4" i="62"/>
  <c r="F17" i="59"/>
  <c r="D16" i="59"/>
  <c r="C16" i="59"/>
  <c r="D15" i="59"/>
  <c r="C15" i="59"/>
  <c r="D14" i="59"/>
  <c r="C14" i="59"/>
  <c r="D10" i="52"/>
  <c r="F10" i="52" s="1"/>
  <c r="D9" i="52"/>
  <c r="F9" i="52" s="1"/>
  <c r="D8" i="52"/>
  <c r="F8" i="52" s="1"/>
  <c r="D7" i="52"/>
  <c r="F7" i="52" s="1"/>
  <c r="D6" i="52"/>
  <c r="F6" i="52" s="1"/>
  <c r="D5" i="52"/>
  <c r="F5" i="52" s="1"/>
  <c r="D4" i="52"/>
  <c r="F4" i="52" s="1"/>
  <c r="C2" i="49"/>
  <c r="G16" i="56"/>
  <c r="E16" i="56"/>
  <c r="F16" i="56"/>
  <c r="E2" i="48"/>
  <c r="E2" i="49"/>
  <c r="C17" i="62" l="1"/>
  <c r="C17" i="59"/>
  <c r="D17" i="59"/>
  <c r="T13" i="65"/>
</calcChain>
</file>

<file path=xl/sharedStrings.xml><?xml version="1.0" encoding="utf-8"?>
<sst xmlns="http://schemas.openxmlformats.org/spreadsheetml/2006/main" count="368" uniqueCount="150">
  <si>
    <t>Topics:</t>
  </si>
  <si>
    <t>Employee</t>
  </si>
  <si>
    <t>Gross Pay</t>
  </si>
  <si>
    <t>Tax Rate</t>
  </si>
  <si>
    <t>Annual Insurance Expenses</t>
  </si>
  <si>
    <t>Insurance Policy</t>
  </si>
  <si>
    <t>Ford Deliver Truck 01</t>
  </si>
  <si>
    <t>Ford Deliver Truck 02</t>
  </si>
  <si>
    <t>Ford Deliver Truck 03</t>
  </si>
  <si>
    <t>CAT Manual Pallet Jacks Fork List</t>
  </si>
  <si>
    <t>Toyota Narrow-Aisle Fork Lift</t>
  </si>
  <si>
    <t>Wearhouse 1</t>
  </si>
  <si>
    <t>Wearhouse 2</t>
  </si>
  <si>
    <t>Employee Policy</t>
  </si>
  <si>
    <t>Consumer Policy</t>
  </si>
  <si>
    <t>Fractions, Decimals &amp; Percentages are covered later in the class.</t>
  </si>
  <si>
    <t>But:</t>
  </si>
  <si>
    <t>Percentages means "How Many Parts Out Of 100"</t>
  </si>
  <si>
    <t>10% means 10 parts out of 100</t>
  </si>
  <si>
    <t>For Money this means: 10 Pennies for Every One Dollar</t>
  </si>
  <si>
    <t>Angle Harman</t>
  </si>
  <si>
    <t>Florentina Barnhart</t>
  </si>
  <si>
    <t>Kathern Braun</t>
  </si>
  <si>
    <t>Necole Garris</t>
  </si>
  <si>
    <t>Miquel Kuntz</t>
  </si>
  <si>
    <t>Abdi Rhen</t>
  </si>
  <si>
    <t>Tyrone Tisdale</t>
  </si>
  <si>
    <t>Fletcher Sminth</t>
  </si>
  <si>
    <t>Shelia Ackerman</t>
  </si>
  <si>
    <t>Chantel Reynoso</t>
  </si>
  <si>
    <t>Taxable Pay</t>
  </si>
  <si>
    <t>Discount on Annual Insurance Expense</t>
  </si>
  <si>
    <t>Number Formatting as Façade &amp; ROUND Function</t>
  </si>
  <si>
    <t>What does Number Formatting do?</t>
  </si>
  <si>
    <t>Sales</t>
  </si>
  <si>
    <t>Abdi</t>
  </si>
  <si>
    <t>Gigi</t>
  </si>
  <si>
    <t>Pham</t>
  </si>
  <si>
    <t>Tyrone</t>
  </si>
  <si>
    <t>Sioux</t>
  </si>
  <si>
    <t>Miki</t>
  </si>
  <si>
    <t>Naoya</t>
  </si>
  <si>
    <t>Price</t>
  </si>
  <si>
    <t>Quantity</t>
  </si>
  <si>
    <t>Total</t>
  </si>
  <si>
    <t>Formula in cell:</t>
  </si>
  <si>
    <t>General</t>
  </si>
  <si>
    <t>Currency</t>
  </si>
  <si>
    <t>Accounting</t>
  </si>
  <si>
    <t>General Number Formatting:</t>
  </si>
  <si>
    <t>General Number Formatting = What you see is what is in the cell.</t>
  </si>
  <si>
    <t>General Number Formatting ERASES all previously applied Number Formatting.</t>
  </si>
  <si>
    <t>Accounting Number Format:</t>
  </si>
  <si>
    <t>Fixed dollar sign (left edge of cell).</t>
  </si>
  <si>
    <t>Negatives are in parenthesis.</t>
  </si>
  <si>
    <t>Zeros are dashes.</t>
  </si>
  <si>
    <t>Decimals always line up.</t>
  </si>
  <si>
    <t>Currency:</t>
  </si>
  <si>
    <t>Floating dollar sign.</t>
  </si>
  <si>
    <t>You choose how to show negatives.</t>
  </si>
  <si>
    <t>Zeros are zeros.</t>
  </si>
  <si>
    <t>Decimals usually line up.</t>
  </si>
  <si>
    <t>How to round by hand?</t>
  </si>
  <si>
    <t>1) Pick position you want to round to</t>
  </si>
  <si>
    <t>2) look at digit to right:</t>
  </si>
  <si>
    <t>5 or bigger ==&gt;&gt;  add one to position you are rounding to and remove unwanted digits</t>
  </si>
  <si>
    <t>4 or less     ==&gt;&gt;  remove unwanted digits</t>
  </si>
  <si>
    <r>
      <t>52.7</t>
    </r>
    <r>
      <rPr>
        <b/>
        <sz val="16"/>
        <color rgb="FF0000FF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584</t>
    </r>
  </si>
  <si>
    <r>
      <t>52.7</t>
    </r>
    <r>
      <rPr>
        <sz val="11"/>
        <rFont val="Calibri"/>
        <family val="2"/>
        <scheme val="minor"/>
      </rPr>
      <t>2</t>
    </r>
    <r>
      <rPr>
        <sz val="16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584</t>
    </r>
  </si>
  <si>
    <r>
      <t>52.7</t>
    </r>
    <r>
      <rPr>
        <b/>
        <sz val="16"/>
        <color rgb="FF0000FF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625</t>
    </r>
  </si>
  <si>
    <r>
      <t>52.7</t>
    </r>
    <r>
      <rPr>
        <sz val="11"/>
        <rFont val="Calibri"/>
        <family val="2"/>
        <scheme val="minor"/>
      </rPr>
      <t>2</t>
    </r>
    <r>
      <rPr>
        <sz val="16"/>
        <color rgb="FFFF0000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625</t>
    </r>
  </si>
  <si>
    <t>We can use the ROUND function to remove unwanted decimals</t>
  </si>
  <si>
    <t>Payroll:</t>
  </si>
  <si>
    <t>No Number Format</t>
  </si>
  <si>
    <t>Currency Number Format does NOT Remove Decimals</t>
  </si>
  <si>
    <t>ROUND Removes Decimals after Penny Position</t>
  </si>
  <si>
    <t>Tax Deduction</t>
  </si>
  <si>
    <t>Lillian  Holt</t>
  </si>
  <si>
    <t>Rules for ROUND Function second argument:</t>
  </si>
  <si>
    <t>Round to penny (hundredths position) use 2</t>
  </si>
  <si>
    <t>Round to dollar (ones position) use 0</t>
  </si>
  <si>
    <t>Round to thousands (thousands position) use -3</t>
  </si>
  <si>
    <t>When you MUST use ROUND:</t>
  </si>
  <si>
    <t>When not to use ROUND:</t>
  </si>
  <si>
    <t>1) You are required to round, like with Money.</t>
  </si>
  <si>
    <t>When you are just looking at number, then you can use Number Formatting</t>
  </si>
  <si>
    <t>2) You have extraneous decimals, like past the penny position.</t>
  </si>
  <si>
    <t>3) You will use formula result in a subsequent formula.</t>
  </si>
  <si>
    <t>Rules for ROUND:</t>
  </si>
  <si>
    <t>Examples where you often have to round your numbers:</t>
  </si>
  <si>
    <t>Payroll</t>
  </si>
  <si>
    <t>Invoices</t>
  </si>
  <si>
    <t>Income Taxes</t>
  </si>
  <si>
    <t>No ROUND</t>
  </si>
  <si>
    <t>ROUND</t>
  </si>
  <si>
    <t>Type What you see:</t>
  </si>
  <si>
    <t>Jasmine  Phelps</t>
  </si>
  <si>
    <t>Sadie  Hudson</t>
  </si>
  <si>
    <t>Calculate the Tax Deduction for each employee and then add to get the Total Tax Deduction</t>
  </si>
  <si>
    <t>Lindee</t>
  </si>
  <si>
    <t>Billy</t>
  </si>
  <si>
    <t>Mo</t>
  </si>
  <si>
    <t>Chin</t>
  </si>
  <si>
    <t>Danny</t>
  </si>
  <si>
    <t>Osborn</t>
  </si>
  <si>
    <t>Phil</t>
  </si>
  <si>
    <t>Ann</t>
  </si>
  <si>
    <t>ShelaDawn</t>
  </si>
  <si>
    <t>Incorrect</t>
  </si>
  <si>
    <t>What is misleading about the below spreadhseet?</t>
  </si>
  <si>
    <t>Commission Rate</t>
  </si>
  <si>
    <t>rate is supposed to be 10% or not, or if the formula result is</t>
  </si>
  <si>
    <t>Totals</t>
  </si>
  <si>
    <t>Excel &amp; Business Math 05</t>
  </si>
  <si>
    <t>Number Formatting is a Façade</t>
  </si>
  <si>
    <t>1) Number Formatting allows you to change how the Number is displayed</t>
  </si>
  <si>
    <t>without actually changing the underlying number that sits in the cell.</t>
  </si>
  <si>
    <t>2) Formulas do not “see” Number Formatting.</t>
  </si>
  <si>
    <t>* Formulas make calculations on the underlying number that sits in the cell.</t>
  </si>
  <si>
    <t>* Formulas do NOT make calculations on the Number Formatting that you see on the surface of the cell.</t>
  </si>
  <si>
    <t>3) Number Formatting can save us a lot of time with data entry!!</t>
  </si>
  <si>
    <t>4) Compare Different Built-in Number Formatting options</t>
  </si>
  <si>
    <t>Discount
(No ROUND)</t>
  </si>
  <si>
    <t>Discount 
with ROUND</t>
  </si>
  <si>
    <t>Deduction
(No ROUND)</t>
  </si>
  <si>
    <t>Deduction
with ROUND</t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</si>
  <si>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Calculate Insurance Expense Discount</t>
    </r>
  </si>
  <si>
    <r>
      <rPr>
        <b/>
        <sz val="11"/>
        <color theme="1"/>
        <rFont val="Calibri"/>
        <family val="2"/>
        <scheme val="minor"/>
      </rPr>
      <t>Goal:</t>
    </r>
    <r>
      <rPr>
        <sz val="11"/>
        <color theme="1"/>
        <rFont val="Calibri"/>
        <family val="2"/>
        <scheme val="minor"/>
      </rPr>
      <t xml:space="preserve"> Calculate Deduction for each Employee</t>
    </r>
  </si>
  <si>
    <t>1) Number Formatting as Façade</t>
  </si>
  <si>
    <t>2) Formulas do not “see” Number Format</t>
  </si>
  <si>
    <t>3) Round Numbers</t>
  </si>
  <si>
    <t>4) Excel’s Built-in ROUND Function</t>
  </si>
  <si>
    <t>5) Examples from Video #3</t>
  </si>
  <si>
    <t>correct. I do know that the formula can NOT "see" Number Formatting".</t>
  </si>
  <si>
    <t>Because the formula in cell C4 is =B4*$E$4 and is using the number, 0.10475 but we "see" 0.10</t>
  </si>
  <si>
    <t>on the surface of the worksheet, it is misleading.</t>
  </si>
  <si>
    <t>When I look at the Sales Number 300 in cell B4 and then the answer to the formula of 31.425,</t>
  </si>
  <si>
    <t>it does not match the 0.10 that I see in cell E4.</t>
  </si>
  <si>
    <t>The Excel Worksheet Solution would not be misleading</t>
  </si>
  <si>
    <t>if the person simply increased the decimals for cell E4.</t>
  </si>
  <si>
    <t>What is misleading about the below spreadsheet?</t>
  </si>
  <si>
    <r>
      <rPr>
        <b/>
        <sz val="11"/>
        <color theme="1"/>
        <rFont val="Calibri"/>
        <family val="2"/>
        <scheme val="minor"/>
      </rPr>
      <t>Answer:</t>
    </r>
    <r>
      <rPr>
        <sz val="11"/>
        <color theme="1"/>
        <rFont val="Calibri"/>
        <family val="2"/>
        <scheme val="minor"/>
      </rPr>
      <t xml:space="preserve"> The decimals for the Commission Rate has been reduced to show zero decimals.</t>
    </r>
  </si>
  <si>
    <t>This is misleading because the actual number in the cell is 0.10475.</t>
  </si>
  <si>
    <t>I am not sure if the person who created this thought the commission</t>
  </si>
  <si>
    <t>Write your answer here:</t>
  </si>
  <si>
    <t>than what is underneatehr or inside</t>
  </si>
  <si>
    <r>
      <rPr>
        <b/>
        <sz val="11"/>
        <color theme="1"/>
        <rFont val="Calibri"/>
        <family val="2"/>
        <scheme val="minor"/>
      </rPr>
      <t>Façade</t>
    </r>
    <r>
      <rPr>
        <sz val="11"/>
        <color theme="1"/>
        <rFont val="Calibri"/>
        <family val="2"/>
        <scheme val="minor"/>
      </rPr>
      <t xml:space="preserve"> = an outward appearance that is different</t>
    </r>
  </si>
  <si>
    <t>The Façade shows 35061, but underneather is the number 35060.7056</t>
  </si>
  <si>
    <r>
      <t>52.7</t>
    </r>
    <r>
      <rPr>
        <b/>
        <sz val="16"/>
        <color rgb="FF0000FF"/>
        <rFont val="Calibri"/>
        <family val="2"/>
        <scheme val="minor"/>
      </rPr>
      <t>(2+1)</t>
    </r>
    <r>
      <rPr>
        <strike/>
        <sz val="11"/>
        <rFont val="Calibri"/>
        <family val="2"/>
        <scheme val="minor"/>
      </rPr>
      <t>7625</t>
    </r>
  </si>
  <si>
    <r>
      <t>52.7</t>
    </r>
    <r>
      <rPr>
        <b/>
        <sz val="16"/>
        <color rgb="FF0000FF"/>
        <rFont val="Calibri"/>
        <family val="2"/>
        <scheme val="minor"/>
      </rPr>
      <t>(2+0)</t>
    </r>
    <r>
      <rPr>
        <strike/>
        <sz val="11"/>
        <rFont val="Calibri"/>
        <family val="2"/>
        <scheme val="minor"/>
      </rPr>
      <t>4584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</si>
</sst>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0.0000"/>
    <numFmt numFmtId="166" formatCode="0.0"/>
    <numFmt numFmtId="167" formatCode="&quot;$&quot;#,##0.00"/>
    <numFmt numFmtId="168" formatCode="0.0000%"/>
    <numFmt numFmtId="169" formatCode="&quot;$&quot;#,##0.00;[Red]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6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hadow/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63C18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NumberFormat="1" applyFill="1" applyBorder="1"/>
    <xf numFmtId="0" fontId="7" fillId="0" borderId="0" xfId="0" applyFont="1"/>
    <xf numFmtId="0" fontId="1" fillId="4" borderId="1" xfId="0" applyFont="1" applyFill="1" applyBorder="1"/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5" borderId="0" xfId="0" applyFill="1" applyBorder="1" applyAlignment="1">
      <alignment horizontal="centerContinuous"/>
    </xf>
    <xf numFmtId="0" fontId="6" fillId="5" borderId="0" xfId="0" applyFont="1" applyFill="1" applyBorder="1"/>
    <xf numFmtId="0" fontId="0" fillId="5" borderId="0" xfId="0" applyFill="1" applyBorder="1"/>
    <xf numFmtId="0" fontId="2" fillId="5" borderId="0" xfId="0" applyFont="1" applyFill="1" applyBorder="1"/>
    <xf numFmtId="0" fontId="4" fillId="5" borderId="0" xfId="0" applyFont="1" applyFill="1" applyBorder="1" applyAlignment="1">
      <alignment horizontal="centerContinuous"/>
    </xf>
    <xf numFmtId="0" fontId="5" fillId="5" borderId="0" xfId="0" applyFont="1" applyFill="1" applyBorder="1"/>
    <xf numFmtId="0" fontId="1" fillId="6" borderId="0" xfId="0" applyFont="1" applyFill="1" applyBorder="1" applyAlignment="1">
      <alignment horizontal="centerContinuous"/>
    </xf>
    <xf numFmtId="0" fontId="0" fillId="9" borderId="0" xfId="0" applyFill="1"/>
    <xf numFmtId="0" fontId="1" fillId="9" borderId="0" xfId="0" applyFont="1" applyFill="1" applyBorder="1" applyAlignment="1">
      <alignment horizontal="centerContinuous"/>
    </xf>
    <xf numFmtId="0" fontId="8" fillId="5" borderId="10" xfId="0" applyFont="1" applyFill="1" applyBorder="1" applyAlignment="1">
      <alignment horizontal="centerContinuous"/>
    </xf>
    <xf numFmtId="0" fontId="0" fillId="5" borderId="11" xfId="0" applyFill="1" applyBorder="1" applyAlignment="1">
      <alignment horizontal="centerContinuous"/>
    </xf>
    <xf numFmtId="0" fontId="0" fillId="5" borderId="12" xfId="0" applyFill="1" applyBorder="1" applyAlignment="1">
      <alignment horizontal="centerContinuous"/>
    </xf>
    <xf numFmtId="0" fontId="12" fillId="5" borderId="13" xfId="0" applyFont="1" applyFill="1" applyBorder="1" applyAlignment="1">
      <alignment horizontal="centerContinuous"/>
    </xf>
    <xf numFmtId="0" fontId="0" fillId="5" borderId="14" xfId="0" applyFill="1" applyBorder="1" applyAlignment="1">
      <alignment horizontal="centerContinuous"/>
    </xf>
    <xf numFmtId="0" fontId="2" fillId="5" borderId="13" xfId="0" applyFont="1" applyFill="1" applyBorder="1"/>
    <xf numFmtId="0" fontId="4" fillId="5" borderId="14" xfId="0" applyFont="1" applyFill="1" applyBorder="1" applyAlignment="1">
      <alignment horizontal="centerContinuous"/>
    </xf>
    <xf numFmtId="0" fontId="0" fillId="5" borderId="14" xfId="0" applyFill="1" applyBorder="1"/>
    <xf numFmtId="0" fontId="0" fillId="5" borderId="13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11" fillId="0" borderId="0" xfId="0" applyFont="1"/>
    <xf numFmtId="165" fontId="0" fillId="0" borderId="1" xfId="0" applyNumberFormat="1" applyBorder="1"/>
    <xf numFmtId="0" fontId="0" fillId="0" borderId="0" xfId="0" applyBorder="1"/>
    <xf numFmtId="0" fontId="0" fillId="0" borderId="0" xfId="0" applyNumberFormat="1" applyBorder="1"/>
    <xf numFmtId="0" fontId="0" fillId="10" borderId="0" xfId="0" applyFill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 vertical="center" indent="1"/>
    </xf>
    <xf numFmtId="166" fontId="0" fillId="0" borderId="1" xfId="0" applyNumberFormat="1" applyBorder="1"/>
    <xf numFmtId="0" fontId="14" fillId="10" borderId="0" xfId="0" applyFont="1" applyFill="1" applyAlignment="1">
      <alignment horizontal="centerContinuous"/>
    </xf>
    <xf numFmtId="0" fontId="3" fillId="10" borderId="0" xfId="0" applyFont="1" applyFill="1" applyAlignment="1">
      <alignment horizontal="centerContinuous"/>
    </xf>
    <xf numFmtId="0" fontId="11" fillId="10" borderId="0" xfId="0" applyFont="1" applyFill="1"/>
    <xf numFmtId="0" fontId="1" fillId="2" borderId="0" xfId="0" applyFont="1" applyFill="1"/>
    <xf numFmtId="0" fontId="0" fillId="0" borderId="0" xfId="0" applyNumberFormat="1"/>
    <xf numFmtId="167" fontId="0" fillId="0" borderId="1" xfId="0" applyNumberFormat="1" applyBorder="1"/>
    <xf numFmtId="0" fontId="0" fillId="7" borderId="1" xfId="0" applyFill="1" applyBorder="1"/>
    <xf numFmtId="0" fontId="0" fillId="10" borderId="2" xfId="0" applyFill="1" applyBorder="1"/>
    <xf numFmtId="0" fontId="7" fillId="10" borderId="3" xfId="0" applyFont="1" applyFill="1" applyBorder="1" applyAlignment="1">
      <alignment vertical="center"/>
    </xf>
    <xf numFmtId="0" fontId="0" fillId="10" borderId="3" xfId="0" applyFill="1" applyBorder="1"/>
    <xf numFmtId="0" fontId="0" fillId="10" borderId="4" xfId="0" applyFill="1" applyBorder="1"/>
    <xf numFmtId="0" fontId="0" fillId="10" borderId="8" xfId="0" applyFill="1" applyBorder="1"/>
    <xf numFmtId="0" fontId="0" fillId="10" borderId="0" xfId="0" applyFill="1" applyBorder="1" applyAlignment="1">
      <alignment horizontal="left" vertical="center" indent="2"/>
    </xf>
    <xf numFmtId="0" fontId="0" fillId="10" borderId="0" xfId="0" applyFill="1" applyBorder="1"/>
    <xf numFmtId="0" fontId="0" fillId="10" borderId="9" xfId="0" applyFill="1" applyBorder="1"/>
    <xf numFmtId="0" fontId="7" fillId="10" borderId="0" xfId="0" applyFont="1" applyFill="1" applyBorder="1" applyAlignment="1">
      <alignment vertical="center"/>
    </xf>
    <xf numFmtId="0" fontId="0" fillId="10" borderId="5" xfId="0" applyFill="1" applyBorder="1"/>
    <xf numFmtId="0" fontId="0" fillId="10" borderId="6" xfId="0" applyFill="1" applyBorder="1"/>
    <xf numFmtId="0" fontId="0" fillId="10" borderId="7" xfId="0" applyFill="1" applyBorder="1"/>
    <xf numFmtId="0" fontId="0" fillId="0" borderId="0" xfId="0" applyAlignment="1">
      <alignment vertical="center"/>
    </xf>
    <xf numFmtId="164" fontId="0" fillId="0" borderId="1" xfId="0" applyNumberFormat="1" applyBorder="1"/>
    <xf numFmtId="0" fontId="11" fillId="0" borderId="19" xfId="0" applyFont="1" applyBorder="1"/>
    <xf numFmtId="0" fontId="0" fillId="0" borderId="20" xfId="0" applyBorder="1"/>
    <xf numFmtId="0" fontId="0" fillId="0" borderId="21" xfId="0" applyBorder="1"/>
    <xf numFmtId="0" fontId="15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10" fillId="0" borderId="22" xfId="0" applyFont="1" applyBorder="1" applyAlignment="1">
      <alignment horizontal="left" indent="4"/>
    </xf>
    <xf numFmtId="0" fontId="0" fillId="0" borderId="23" xfId="0" quotePrefix="1" applyBorder="1" applyAlignment="1">
      <alignment horizontal="right"/>
    </xf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0" xfId="0" applyFont="1"/>
    <xf numFmtId="0" fontId="11" fillId="0" borderId="28" xfId="0" applyFont="1" applyBorder="1"/>
    <xf numFmtId="0" fontId="0" fillId="0" borderId="29" xfId="0" applyBorder="1"/>
    <xf numFmtId="0" fontId="0" fillId="0" borderId="30" xfId="0" applyBorder="1"/>
    <xf numFmtId="0" fontId="0" fillId="7" borderId="1" xfId="0" applyFill="1" applyBorder="1" applyAlignment="1">
      <alignment wrapText="1"/>
    </xf>
    <xf numFmtId="0" fontId="1" fillId="2" borderId="18" xfId="0" applyFont="1" applyFill="1" applyBorder="1"/>
    <xf numFmtId="0" fontId="0" fillId="3" borderId="1" xfId="1" applyNumberFormat="1" applyFont="1" applyFill="1" applyBorder="1"/>
    <xf numFmtId="167" fontId="0" fillId="3" borderId="1" xfId="1" applyNumberFormat="1" applyFont="1" applyFill="1" applyBorder="1"/>
    <xf numFmtId="0" fontId="0" fillId="0" borderId="0" xfId="0" applyAlignment="1">
      <alignment wrapText="1"/>
    </xf>
    <xf numFmtId="0" fontId="7" fillId="10" borderId="0" xfId="0" applyFont="1" applyFill="1"/>
    <xf numFmtId="0" fontId="0" fillId="10" borderId="0" xfId="0" applyFont="1" applyFill="1"/>
    <xf numFmtId="0" fontId="0" fillId="10" borderId="0" xfId="0" applyFont="1" applyFill="1" applyBorder="1"/>
    <xf numFmtId="0" fontId="7" fillId="10" borderId="0" xfId="0" applyFont="1" applyFill="1" applyAlignment="1">
      <alignment horizontal="left"/>
    </xf>
    <xf numFmtId="0" fontId="0" fillId="10" borderId="0" xfId="0" applyFont="1" applyFill="1" applyAlignment="1">
      <alignment horizontal="left" indent="1"/>
    </xf>
    <xf numFmtId="0" fontId="0" fillId="7" borderId="1" xfId="0" applyFont="1" applyFill="1" applyBorder="1" applyAlignment="1">
      <alignment horizontal="left" indent="1"/>
    </xf>
    <xf numFmtId="0" fontId="0" fillId="0" borderId="1" xfId="1" applyNumberFormat="1" applyFont="1" applyFill="1" applyBorder="1"/>
    <xf numFmtId="167" fontId="0" fillId="3" borderId="31" xfId="1" applyNumberFormat="1" applyFont="1" applyFill="1" applyBorder="1"/>
    <xf numFmtId="0" fontId="0" fillId="3" borderId="31" xfId="1" applyNumberFormat="1" applyFont="1" applyFill="1" applyBorder="1"/>
    <xf numFmtId="167" fontId="0" fillId="3" borderId="1" xfId="0" applyNumberFormat="1" applyFill="1" applyBorder="1"/>
    <xf numFmtId="167" fontId="0" fillId="0" borderId="1" xfId="0" applyNumberFormat="1" applyFill="1" applyBorder="1"/>
    <xf numFmtId="0" fontId="0" fillId="8" borderId="32" xfId="0" applyFill="1" applyBorder="1"/>
    <xf numFmtId="0" fontId="0" fillId="8" borderId="33" xfId="0" applyFill="1" applyBorder="1"/>
    <xf numFmtId="0" fontId="0" fillId="8" borderId="34" xfId="0" applyFill="1" applyBorder="1"/>
    <xf numFmtId="168" fontId="0" fillId="0" borderId="1" xfId="0" applyNumberFormat="1" applyBorder="1"/>
    <xf numFmtId="0" fontId="0" fillId="5" borderId="1" xfId="0" applyFill="1" applyBorder="1"/>
    <xf numFmtId="167" fontId="0" fillId="5" borderId="1" xfId="0" applyNumberFormat="1" applyFill="1" applyBorder="1"/>
    <xf numFmtId="0" fontId="11" fillId="0" borderId="32" xfId="0" applyFont="1" applyBorder="1"/>
    <xf numFmtId="167" fontId="0" fillId="3" borderId="35" xfId="0" applyNumberFormat="1" applyFill="1" applyBorder="1"/>
    <xf numFmtId="0" fontId="0" fillId="0" borderId="0" xfId="0" applyAlignment="1">
      <alignment horizontal="left" indent="2"/>
    </xf>
    <xf numFmtId="167" fontId="0" fillId="0" borderId="35" xfId="0" applyNumberFormat="1" applyFill="1" applyBorder="1"/>
    <xf numFmtId="0" fontId="19" fillId="0" borderId="0" xfId="0" applyFont="1" applyAlignment="1">
      <alignment horizontal="left" vertical="center"/>
    </xf>
    <xf numFmtId="2" fontId="0" fillId="0" borderId="1" xfId="0" applyNumberFormat="1" applyBorder="1"/>
    <xf numFmtId="0" fontId="20" fillId="0" borderId="0" xfId="0" applyFont="1"/>
    <xf numFmtId="169" fontId="0" fillId="0" borderId="1" xfId="0" applyNumberFormat="1" applyBorder="1"/>
    <xf numFmtId="2" fontId="0" fillId="3" borderId="31" xfId="1" applyNumberFormat="1" applyFont="1" applyFill="1" applyBorder="1"/>
    <xf numFmtId="2" fontId="0" fillId="3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  <color rgb="FF9900FF"/>
      <color rgb="FF0000FF"/>
      <color rgb="FF263C18"/>
      <color rgb="FF307C52"/>
      <color rgb="FFCCFF66"/>
      <color rgb="FF66FF66"/>
      <color rgb="FFCCFF33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401732</xdr:colOff>
      <xdr:row>15</xdr:row>
      <xdr:rowOff>161924</xdr:rowOff>
    </xdr:from>
    <xdr:to>
      <xdr:col>17</xdr:col>
      <xdr:colOff>37540</xdr:colOff>
      <xdr:row>20</xdr:row>
      <xdr:rowOff>3952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1507" y="5086349"/>
          <a:ext cx="1007408" cy="1366028"/>
        </a:xfrm>
        <a:prstGeom prst="rect">
          <a:avLst/>
        </a:prstGeom>
      </xdr:spPr>
    </xdr:pic>
    <xdr:clientData/>
  </xdr:twoCellAnchor>
  <xdr:twoCellAnchor editAs="oneCell">
    <xdr:from>
      <xdr:col>8</xdr:col>
      <xdr:colOff>942975</xdr:colOff>
      <xdr:row>4</xdr:row>
      <xdr:rowOff>161924</xdr:rowOff>
    </xdr:from>
    <xdr:to>
      <xdr:col>16</xdr:col>
      <xdr:colOff>672459</xdr:colOff>
      <xdr:row>13</xdr:row>
      <xdr:rowOff>54336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1419224"/>
          <a:ext cx="5663559" cy="2892787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11</xdr:row>
      <xdr:rowOff>25147</xdr:rowOff>
    </xdr:from>
    <xdr:to>
      <xdr:col>9</xdr:col>
      <xdr:colOff>161925</xdr:colOff>
      <xdr:row>20</xdr:row>
      <xdr:rowOff>56823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49" y="3616072"/>
          <a:ext cx="5343526" cy="2889176"/>
        </a:xfrm>
        <a:prstGeom prst="rect">
          <a:avLst/>
        </a:prstGeom>
      </xdr:spPr>
    </xdr:pic>
    <xdr:clientData/>
  </xdr:twoCellAnchor>
  <xdr:twoCellAnchor editAs="oneCell">
    <xdr:from>
      <xdr:col>10</xdr:col>
      <xdr:colOff>293489</xdr:colOff>
      <xdr:row>15</xdr:row>
      <xdr:rowOff>161924</xdr:rowOff>
    </xdr:from>
    <xdr:to>
      <xdr:col>15</xdr:col>
      <xdr:colOff>76200</xdr:colOff>
      <xdr:row>17</xdr:row>
      <xdr:rowOff>285749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264" y="5086349"/>
          <a:ext cx="3211711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60157</xdr:colOff>
      <xdr:row>10</xdr:row>
      <xdr:rowOff>49939</xdr:rowOff>
    </xdr:from>
    <xdr:to>
      <xdr:col>9</xdr:col>
      <xdr:colOff>566486</xdr:colOff>
      <xdr:row>18</xdr:row>
      <xdr:rowOff>93245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588779-DE67-46A7-8D55-3B314FFFF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9" y="1954939"/>
          <a:ext cx="2100513" cy="1567306"/>
        </a:xfrm>
        <a:prstGeom prst="rect">
          <a:avLst/>
        </a:prstGeom>
      </xdr:spPr>
    </xdr:pic>
    <xdr:clientData/>
  </xdr:twoCellAnchor>
  <xdr:twoCellAnchor editAs="oneCell">
    <xdr:from>
      <xdr:col>10</xdr:col>
      <xdr:colOff>195510</xdr:colOff>
      <xdr:row>11</xdr:row>
      <xdr:rowOff>21636</xdr:rowOff>
    </xdr:from>
    <xdr:to>
      <xdr:col>17</xdr:col>
      <xdr:colOff>408069</xdr:colOff>
      <xdr:row>17</xdr:row>
      <xdr:rowOff>179471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4BC1933-5240-4DA3-808A-4D624377C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6392" y="2117136"/>
          <a:ext cx="4493795" cy="1300835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60157</xdr:colOff>
      <xdr:row>10</xdr:row>
      <xdr:rowOff>49939</xdr:rowOff>
    </xdr:from>
    <xdr:to>
      <xdr:col>9</xdr:col>
      <xdr:colOff>566486</xdr:colOff>
      <xdr:row>18</xdr:row>
      <xdr:rowOff>93245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76EEAA-B006-4E11-8596-1A72AAD30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732" y="1954939"/>
          <a:ext cx="2097004" cy="1567306"/>
        </a:xfrm>
        <a:prstGeom prst="rect">
          <a:avLst/>
        </a:prstGeom>
      </xdr:spPr>
    </xdr:pic>
    <xdr:clientData/>
  </xdr:twoCellAnchor>
  <xdr:twoCellAnchor editAs="oneCell">
    <xdr:from>
      <xdr:col>10</xdr:col>
      <xdr:colOff>195510</xdr:colOff>
      <xdr:row>11</xdr:row>
      <xdr:rowOff>21636</xdr:rowOff>
    </xdr:from>
    <xdr:to>
      <xdr:col>17</xdr:col>
      <xdr:colOff>408069</xdr:colOff>
      <xdr:row>17</xdr:row>
      <xdr:rowOff>179471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985DBD-A7C0-4094-A132-C52BC01E8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360" y="2117136"/>
          <a:ext cx="4479759" cy="1300835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213334</xdr:colOff>
      <xdr:row>3</xdr:row>
      <xdr:rowOff>160378</xdr:rowOff>
    </xdr:from>
    <xdr:to>
      <xdr:col>4</xdr:col>
      <xdr:colOff>10521</xdr:colOff>
      <xdr:row>12</xdr:row>
      <xdr:rowOff>168355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313" y="808889"/>
          <a:ext cx="1621123" cy="1722477"/>
        </a:xfrm>
        <a:prstGeom prst="rect">
          <a:avLst/>
        </a:prstGeom>
        <a:solidFill>
          <a:schemeClr val="accent1">
            <a:alpha val="0"/>
          </a:schemeClr>
        </a:solidFill>
        <a:ln w="25400">
          <a:solidFill>
            <a:srgbClr val="FF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274132</xdr:colOff>
      <xdr:row>3</xdr:row>
      <xdr:rowOff>136059</xdr:rowOff>
    </xdr:from>
    <xdr:to>
      <xdr:col>4</xdr:col>
      <xdr:colOff>71319</xdr:colOff>
      <xdr:row>12</xdr:row>
      <xdr:rowOff>144036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732" y="783759"/>
          <a:ext cx="1625987" cy="1722477"/>
        </a:xfrm>
        <a:prstGeom prst="rect">
          <a:avLst/>
        </a:prstGeom>
        <a:solidFill>
          <a:schemeClr val="accent1">
            <a:alpha val="0"/>
          </a:schemeClr>
        </a:solidFill>
        <a:ln w="25400">
          <a:solidFill>
            <a:srgbClr val="FF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515871</xdr:colOff>
      <xdr:row>13</xdr:row>
      <xdr:rowOff>112082</xdr:rowOff>
    </xdr:from>
    <xdr:to>
      <xdr:col>25</xdr:col>
      <xdr:colOff>428830</xdr:colOff>
      <xdr:row>19</xdr:row>
      <xdr:rowOff>100177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14540612" y="2588582"/>
          <a:ext cx="4189356" cy="1183647"/>
          <a:chOff x="1964532" y="3786187"/>
          <a:chExt cx="4167186" cy="1166814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1964532" y="4065985"/>
            <a:ext cx="1857375" cy="887016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$163.89 is not the correct total becasue the SUM Function is adding all of the extraneous</a:t>
            </a:r>
            <a:r>
              <a:rPr lang="en-US" sz="11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decimals.</a:t>
            </a:r>
            <a:endPara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CxnSpPr>
            <a:stCxn id="3" idx="0"/>
          </xdr:cNvCxnSpPr>
        </xdr:nvCxnSpPr>
        <xdr:spPr>
          <a:xfrm flipV="1">
            <a:off x="2893220" y="3786187"/>
            <a:ext cx="53577" cy="279798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>
            <a:off x="4071937" y="4054078"/>
            <a:ext cx="2059781" cy="887016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$163.90 is the correct total becasue each of the Tax Deduction amounts has been properly rounded using ROUND.</a:t>
            </a:r>
          </a:p>
        </xdr:txBody>
      </xdr: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CxnSpPr>
            <a:stCxn id="5" idx="0"/>
          </xdr:cNvCxnSpPr>
        </xdr:nvCxnSpPr>
        <xdr:spPr>
          <a:xfrm flipH="1" flipV="1">
            <a:off x="4923234" y="3839766"/>
            <a:ext cx="178594" cy="214312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620974</xdr:colOff>
      <xdr:row>17</xdr:row>
      <xdr:rowOff>190909</xdr:rowOff>
    </xdr:from>
    <xdr:to>
      <xdr:col>5</xdr:col>
      <xdr:colOff>770416</xdr:colOff>
      <xdr:row>24</xdr:row>
      <xdr:rowOff>1642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1771301" y="3444063"/>
          <a:ext cx="4193903" cy="1151560"/>
          <a:chOff x="1964532" y="3786187"/>
          <a:chExt cx="4167186" cy="1166814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/>
        </xdr:nvSpPr>
        <xdr:spPr>
          <a:xfrm>
            <a:off x="1964532" y="4065985"/>
            <a:ext cx="1857375" cy="887016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$163.89 is not the correct total becasue the SUM Function is adding all of the extraneous</a:t>
            </a:r>
            <a:r>
              <a:rPr lang="en-US" sz="11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decimals.</a:t>
            </a:r>
            <a:endPara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CxnSpPr>
            <a:stCxn id="3" idx="0"/>
          </xdr:cNvCxnSpPr>
        </xdr:nvCxnSpPr>
        <xdr:spPr>
          <a:xfrm flipV="1">
            <a:off x="2893220" y="3786187"/>
            <a:ext cx="53577" cy="279798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4071937" y="4054078"/>
            <a:ext cx="2059781" cy="887016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$163.90 is the correct total becasue each of the Tax Deduction amounts has been properly rounded using ROUND.</a:t>
            </a:r>
          </a:p>
        </xdr:txBody>
      </xdr: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CxnSpPr>
            <a:stCxn id="5" idx="0"/>
          </xdr:cNvCxnSpPr>
        </xdr:nvCxnSpPr>
        <xdr:spPr>
          <a:xfrm flipH="1" flipV="1">
            <a:off x="4923234" y="3839766"/>
            <a:ext cx="178594" cy="214312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197826</xdr:colOff>
      <xdr:row>13</xdr:row>
      <xdr:rowOff>131886</xdr:rowOff>
    </xdr:from>
    <xdr:to>
      <xdr:col>24</xdr:col>
      <xdr:colOff>512882</xdr:colOff>
      <xdr:row>20</xdr:row>
      <xdr:rowOff>22456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GrpSpPr/>
      </xdr:nvGrpSpPr>
      <xdr:grpSpPr>
        <a:xfrm>
          <a:off x="15810543" y="2989386"/>
          <a:ext cx="4514339" cy="1224070"/>
          <a:chOff x="13855211" y="2630367"/>
          <a:chExt cx="4513383" cy="1224070"/>
        </a:xfrm>
      </xdr:grpSpPr>
      <xdr:sp macro="" textlink="$S$13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/>
        </xdr:nvSpPr>
        <xdr:spPr>
          <a:xfrm>
            <a:off x="13855211" y="2979593"/>
            <a:ext cx="2075688" cy="874844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E99154B6-5224-4216-9C9F-C0028542D845}" type="TxLink">
              <a:rPr lang="en-US" sz="1100" b="0" i="0" u="none" strike="noStrike" cap="none" spc="0">
                <a:ln w="0"/>
                <a:solidFill>
                  <a:srgbClr val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Calibri"/>
              </a:rPr>
              <a:pPr algn="l"/>
              <a:t>$0.00 is not the correct total becasue the SUM Function is adding all of the extraneous decimals.</a:t>
            </a:fld>
            <a:endPara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CxnSpPr>
            <a:stCxn id="4" idx="0"/>
          </xdr:cNvCxnSpPr>
        </xdr:nvCxnSpPr>
        <xdr:spPr>
          <a:xfrm flipV="1">
            <a:off x="14893055" y="2630367"/>
            <a:ext cx="464175" cy="349226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T$13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16208288" y="2979593"/>
            <a:ext cx="2160306" cy="874844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EA793FED-C431-4451-B14B-C0C6DD8D2C68}" type="TxLink">
              <a:rPr lang="en-US" sz="1100" b="0" i="0" u="none" strike="noStrike" cap="none" spc="0">
                <a:ln w="0"/>
                <a:solidFill>
                  <a:srgbClr val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Calibri"/>
              </a:rPr>
              <a:pPr algn="l"/>
              <a:t>$0.00 is the correct total becasue each of the Tax Deduction amounts has been properly rounded using ROUND.</a:t>
            </a:fld>
            <a:endPara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CxnSpPr/>
        </xdr:nvCxnSpPr>
        <xdr:spPr>
          <a:xfrm flipV="1">
            <a:off x="16361019" y="2659675"/>
            <a:ext cx="381000" cy="322384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95250</xdr:colOff>
      <xdr:row>35</xdr:row>
      <xdr:rowOff>102576</xdr:rowOff>
    </xdr:from>
    <xdr:to>
      <xdr:col>24</xdr:col>
      <xdr:colOff>410306</xdr:colOff>
      <xdr:row>41</xdr:row>
      <xdr:rowOff>183646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GrpSpPr/>
      </xdr:nvGrpSpPr>
      <xdr:grpSpPr>
        <a:xfrm>
          <a:off x="15707967" y="7532076"/>
          <a:ext cx="4514339" cy="1224070"/>
          <a:chOff x="2513135" y="7136423"/>
          <a:chExt cx="4513383" cy="1224070"/>
        </a:xfrm>
      </xdr:grpSpPr>
      <xdr:sp macro="" textlink="$S$34">
        <xdr:nvSpPr>
          <xdr:cNvPr id="26" name="Rectangle 25"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2513135" y="7485649"/>
            <a:ext cx="2075688" cy="874844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fld id="{C5FC8162-8368-4202-A36D-4F44AE3F5183}" type="TxLink">
              <a:rPr lang="en-US" sz="1100" b="0" i="0" u="none" strike="noStrike" cap="none" spc="0">
                <a:ln w="0"/>
                <a:solidFill>
                  <a:srgbClr val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Calibri"/>
              </a:rPr>
              <a:pPr algn="l"/>
              <a:t>$0.00 is not the correct total becasue the SUM Function is adding all of the extraneous decimals.</a:t>
            </a:fld>
            <a:endPara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CxnSpPr>
            <a:stCxn id="26" idx="0"/>
          </xdr:cNvCxnSpPr>
        </xdr:nvCxnSpPr>
        <xdr:spPr>
          <a:xfrm flipV="1">
            <a:off x="3550979" y="7136423"/>
            <a:ext cx="464175" cy="349226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T$34">
        <xdr:nvSpPr>
          <xdr:cNvPr id="28" name="Rectangle 27"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4866212" y="7485649"/>
            <a:ext cx="2160306" cy="874844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fld id="{2C46E99C-D61C-41E1-AA6C-E63B9CE9ACEE}" type="TxLink">
              <a:rPr lang="en-US" sz="1100" b="0" i="0" u="none" strike="noStrike" cap="none" spc="0">
                <a:ln w="0"/>
                <a:solidFill>
                  <a:srgbClr val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Calibri"/>
              </a:rPr>
              <a:pPr algn="l"/>
              <a:t>$0.00 is the correct total becasue each of the Tax Deduction amounts has been properly rounded using ROUND.</a:t>
            </a:fld>
            <a:endPara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cxnSp macro="">
        <xdr:nvCxnSpPr>
          <xdr:cNvPr id="29" name="Straight Arrow Connector 28"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CxnSpPr/>
        </xdr:nvCxnSpPr>
        <xdr:spPr>
          <a:xfrm flipV="1">
            <a:off x="5018943" y="7165731"/>
            <a:ext cx="381000" cy="322384"/>
          </a:xfrm>
          <a:prstGeom prst="straightConnector1">
            <a:avLst/>
          </a:prstGeom>
          <a:ln w="254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615462</xdr:colOff>
      <xdr:row>14</xdr:row>
      <xdr:rowOff>41496</xdr:rowOff>
    </xdr:from>
    <xdr:to>
      <xdr:col>2</xdr:col>
      <xdr:colOff>1269727</xdr:colOff>
      <xdr:row>18</xdr:row>
      <xdr:rowOff>154340</xdr:rowOff>
    </xdr:to>
    <xdr:sp macro="" textlink="$P$13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577612" y="3089496"/>
          <a:ext cx="2073490" cy="874844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99154B6-5224-4216-9C9F-C0028542D845}" type="TxLink">
            <a:rPr lang="en-US" sz="1100" b="0" i="0" u="none" strike="noStrike" cap="none" spc="0">
              <a:ln w="0"/>
              <a:solidFill>
                <a:srgbClr val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/>
            </a:rPr>
            <a:pPr algn="l"/>
            <a:t>$1,704.34 is not the correct total becasue the SUM Function is adding all of the extraneous decimals.</a:t>
          </a:fld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231883</xdr:colOff>
      <xdr:row>12</xdr:row>
      <xdr:rowOff>73270</xdr:rowOff>
    </xdr:from>
    <xdr:to>
      <xdr:col>2</xdr:col>
      <xdr:colOff>696058</xdr:colOff>
      <xdr:row>14</xdr:row>
      <xdr:rowOff>41496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>
          <a:stCxn id="2" idx="0"/>
        </xdr:cNvCxnSpPr>
      </xdr:nvCxnSpPr>
      <xdr:spPr>
        <a:xfrm flipV="1">
          <a:off x="3613258" y="2740270"/>
          <a:ext cx="464175" cy="34922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96385</xdr:colOff>
      <xdr:row>14</xdr:row>
      <xdr:rowOff>41496</xdr:rowOff>
    </xdr:from>
    <xdr:to>
      <xdr:col>5</xdr:col>
      <xdr:colOff>549518</xdr:colOff>
      <xdr:row>18</xdr:row>
      <xdr:rowOff>154340</xdr:rowOff>
    </xdr:to>
    <xdr:sp macro="" textlink="$Q$13">
      <xdr:nvSpPr>
        <xdr:cNvPr id="4" name="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4925560" y="3089496"/>
          <a:ext cx="2158108" cy="874844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A793FED-C431-4451-B14B-C0C6DD8D2C68}" type="TxLink">
            <a:rPr lang="en-US" sz="1100" b="0" i="0" u="none" strike="noStrike" cap="none" spc="0">
              <a:ln w="0"/>
              <a:solidFill>
                <a:srgbClr val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/>
            </a:rPr>
            <a:pPr algn="l"/>
            <a:t>$1,704.36 is the correct total becasue each of the Tax Deduction amounts has been properly rounded using ROUND.</a:t>
          </a:fld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249116</xdr:colOff>
      <xdr:row>12</xdr:row>
      <xdr:rowOff>102578</xdr:rowOff>
    </xdr:from>
    <xdr:to>
      <xdr:col>3</xdr:col>
      <xdr:colOff>630116</xdr:colOff>
      <xdr:row>14</xdr:row>
      <xdr:rowOff>43962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V="1">
          <a:off x="5078291" y="2769578"/>
          <a:ext cx="381000" cy="32238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549520</xdr:colOff>
      <xdr:row>35</xdr:row>
      <xdr:rowOff>56149</xdr:rowOff>
    </xdr:from>
    <xdr:to>
      <xdr:col>2</xdr:col>
      <xdr:colOff>1203785</xdr:colOff>
      <xdr:row>39</xdr:row>
      <xdr:rowOff>168993</xdr:rowOff>
    </xdr:to>
    <xdr:sp macro="" textlink="$P$34">
      <xdr:nvSpPr>
        <xdr:cNvPr id="6" name="Rectangl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2511670" y="7485649"/>
          <a:ext cx="2073490" cy="874844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C5FC8162-8368-4202-A36D-4F44AE3F5183}" type="TxLink">
            <a:rPr lang="en-US" sz="1100" b="0" i="0" u="none" strike="noStrike" cap="none" spc="0">
              <a:ln w="0"/>
              <a:solidFill>
                <a:srgbClr val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/>
            </a:rPr>
            <a:pPr algn="l"/>
            <a:t>$2,206.18 is not the correct total becasue the SUM Function is adding all of the extraneous decimals.</a:t>
          </a:fld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165941</xdr:colOff>
      <xdr:row>33</xdr:row>
      <xdr:rowOff>87923</xdr:rowOff>
    </xdr:from>
    <xdr:to>
      <xdr:col>2</xdr:col>
      <xdr:colOff>630116</xdr:colOff>
      <xdr:row>35</xdr:row>
      <xdr:rowOff>56149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>
          <a:stCxn id="6" idx="0"/>
        </xdr:cNvCxnSpPr>
      </xdr:nvCxnSpPr>
      <xdr:spPr>
        <a:xfrm flipV="1">
          <a:off x="3547316" y="7136423"/>
          <a:ext cx="464175" cy="34922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30443</xdr:colOff>
      <xdr:row>35</xdr:row>
      <xdr:rowOff>56149</xdr:rowOff>
    </xdr:from>
    <xdr:to>
      <xdr:col>5</xdr:col>
      <xdr:colOff>483576</xdr:colOff>
      <xdr:row>39</xdr:row>
      <xdr:rowOff>168993</xdr:rowOff>
    </xdr:to>
    <xdr:sp macro="" textlink="$Q$34">
      <xdr:nvSpPr>
        <xdr:cNvPr id="8" name="Rectangle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4859618" y="7485649"/>
          <a:ext cx="2158108" cy="874844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2C46E99C-D61C-41E1-AA6C-E63B9CE9ACEE}" type="TxLink">
            <a:rPr lang="en-US" sz="1100" b="0" i="0" u="none" strike="noStrike" cap="none" spc="0">
              <a:ln w="0"/>
              <a:solidFill>
                <a:srgbClr val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/>
            </a:rPr>
            <a:pPr algn="l"/>
            <a:t>$2,206.19 is the correct total becasue each of the Tax Deduction amounts has been properly rounded using ROUND.</a:t>
          </a:fld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183174</xdr:colOff>
      <xdr:row>33</xdr:row>
      <xdr:rowOff>117231</xdr:rowOff>
    </xdr:from>
    <xdr:to>
      <xdr:col>3</xdr:col>
      <xdr:colOff>564174</xdr:colOff>
      <xdr:row>35</xdr:row>
      <xdr:rowOff>58615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flipV="1">
          <a:off x="5012349" y="7165731"/>
          <a:ext cx="381000" cy="32238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0D090-F1F6-4BF4-9008-392ED8E763E4}">
  <sheetPr>
    <tabColor rgb="FF9900FF"/>
  </sheetPr>
  <dimension ref="A1"/>
  <sheetViews>
    <sheetView zoomScale="145" zoomScaleNormal="145" workbookViewId="0"/>
  </sheetViews>
  <sheetFormatPr defaultRowHeight="15" x14ac:dyDescent="0.25"/>
  <sheetData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562C-145C-48C3-880B-1A2F0B257077}">
  <sheetPr>
    <tabColor rgb="FFFF0000"/>
  </sheetPr>
  <dimension ref="B1:P18"/>
  <sheetViews>
    <sheetView zoomScale="190" zoomScaleNormal="190" workbookViewId="0">
      <selection activeCell="B4" sqref="B4"/>
    </sheetView>
  </sheetViews>
  <sheetFormatPr defaultRowHeight="15" x14ac:dyDescent="0.25"/>
  <cols>
    <col min="1" max="1" width="5" customWidth="1"/>
    <col min="2" max="2" width="10.85546875" customWidth="1"/>
    <col min="3" max="3" width="5" customWidth="1"/>
    <col min="4" max="4" width="10.85546875" customWidth="1"/>
    <col min="5" max="5" width="5" customWidth="1"/>
    <col min="6" max="6" width="10.85546875" customWidth="1"/>
    <col min="8" max="8" width="3.85546875" customWidth="1"/>
  </cols>
  <sheetData>
    <row r="1" spans="2:16" x14ac:dyDescent="0.25">
      <c r="H1" s="31" t="s">
        <v>121</v>
      </c>
    </row>
    <row r="2" spans="2:16" x14ac:dyDescent="0.25">
      <c r="B2" s="46" t="s">
        <v>46</v>
      </c>
      <c r="D2" s="46" t="s">
        <v>47</v>
      </c>
      <c r="F2" s="46" t="s">
        <v>48</v>
      </c>
    </row>
    <row r="3" spans="2:16" x14ac:dyDescent="0.25">
      <c r="B3" s="43" t="s">
        <v>34</v>
      </c>
      <c r="D3" s="43" t="s">
        <v>34</v>
      </c>
      <c r="F3" s="43" t="s">
        <v>34</v>
      </c>
      <c r="H3" s="47"/>
      <c r="I3" s="48" t="s">
        <v>49</v>
      </c>
      <c r="J3" s="49"/>
      <c r="K3" s="49"/>
      <c r="L3" s="49"/>
      <c r="M3" s="49"/>
      <c r="N3" s="49"/>
      <c r="O3" s="49"/>
      <c r="P3" s="50"/>
    </row>
    <row r="4" spans="2:16" x14ac:dyDescent="0.25">
      <c r="B4" s="6">
        <v>45</v>
      </c>
      <c r="C4" s="44"/>
      <c r="D4" s="106">
        <f t="shared" ref="D4:D10" si="0">B4</f>
        <v>45</v>
      </c>
      <c r="E4" s="44"/>
      <c r="F4" s="60">
        <f t="shared" ref="F4:F10" si="1">D4</f>
        <v>45</v>
      </c>
      <c r="H4" s="51"/>
      <c r="I4" s="52" t="s">
        <v>50</v>
      </c>
      <c r="J4" s="53"/>
      <c r="K4" s="53"/>
      <c r="L4" s="53"/>
      <c r="M4" s="53"/>
      <c r="N4" s="53"/>
      <c r="O4" s="53"/>
      <c r="P4" s="54"/>
    </row>
    <row r="5" spans="2:16" x14ac:dyDescent="0.25">
      <c r="B5" s="6">
        <v>0</v>
      </c>
      <c r="C5" s="44"/>
      <c r="D5" s="106">
        <f t="shared" si="0"/>
        <v>0</v>
      </c>
      <c r="E5" s="44"/>
      <c r="F5" s="60">
        <f t="shared" si="1"/>
        <v>0</v>
      </c>
      <c r="H5" s="51"/>
      <c r="I5" s="52" t="s">
        <v>51</v>
      </c>
      <c r="J5" s="53"/>
      <c r="K5" s="53"/>
      <c r="L5" s="53"/>
      <c r="M5" s="53"/>
      <c r="N5" s="53"/>
      <c r="O5" s="53"/>
      <c r="P5" s="54"/>
    </row>
    <row r="6" spans="2:16" x14ac:dyDescent="0.25">
      <c r="B6" s="6">
        <v>78.989999999999995</v>
      </c>
      <c r="C6" s="44"/>
      <c r="D6" s="106">
        <f t="shared" si="0"/>
        <v>78.989999999999995</v>
      </c>
      <c r="E6" s="44"/>
      <c r="F6" s="60">
        <f t="shared" si="1"/>
        <v>78.989999999999995</v>
      </c>
      <c r="H6" s="51"/>
      <c r="I6" s="55" t="s">
        <v>52</v>
      </c>
      <c r="J6" s="53"/>
      <c r="K6" s="53"/>
      <c r="L6" s="53"/>
      <c r="M6" s="53"/>
      <c r="N6" s="53"/>
      <c r="O6" s="53"/>
      <c r="P6" s="54"/>
    </row>
    <row r="7" spans="2:16" x14ac:dyDescent="0.25">
      <c r="B7" s="6">
        <v>100</v>
      </c>
      <c r="C7" s="44"/>
      <c r="D7" s="106">
        <f t="shared" si="0"/>
        <v>100</v>
      </c>
      <c r="E7" s="44"/>
      <c r="F7" s="60">
        <f t="shared" si="1"/>
        <v>100</v>
      </c>
      <c r="H7" s="51"/>
      <c r="I7" s="52" t="s">
        <v>53</v>
      </c>
      <c r="J7" s="53"/>
      <c r="K7" s="53"/>
      <c r="L7" s="53"/>
      <c r="M7" s="53"/>
      <c r="N7" s="53"/>
      <c r="O7" s="53"/>
      <c r="P7" s="54"/>
    </row>
    <row r="8" spans="2:16" x14ac:dyDescent="0.25">
      <c r="B8" s="6">
        <v>-101</v>
      </c>
      <c r="C8" s="44"/>
      <c r="D8" s="106">
        <f t="shared" si="0"/>
        <v>-101</v>
      </c>
      <c r="E8" s="44"/>
      <c r="F8" s="60">
        <f t="shared" si="1"/>
        <v>-101</v>
      </c>
      <c r="H8" s="51"/>
      <c r="I8" s="52" t="s">
        <v>54</v>
      </c>
      <c r="J8" s="53"/>
      <c r="K8" s="53"/>
      <c r="L8" s="53"/>
      <c r="M8" s="53"/>
      <c r="N8" s="53"/>
      <c r="O8" s="53"/>
      <c r="P8" s="54"/>
    </row>
    <row r="9" spans="2:16" x14ac:dyDescent="0.25">
      <c r="B9" s="6">
        <v>98.2</v>
      </c>
      <c r="C9" s="44"/>
      <c r="D9" s="106">
        <f t="shared" si="0"/>
        <v>98.2</v>
      </c>
      <c r="E9" s="44"/>
      <c r="F9" s="60">
        <f t="shared" si="1"/>
        <v>98.2</v>
      </c>
      <c r="H9" s="51"/>
      <c r="I9" s="52" t="s">
        <v>55</v>
      </c>
      <c r="J9" s="53"/>
      <c r="K9" s="53"/>
      <c r="L9" s="53"/>
      <c r="M9" s="53"/>
      <c r="N9" s="53"/>
      <c r="O9" s="53"/>
      <c r="P9" s="54"/>
    </row>
    <row r="10" spans="2:16" x14ac:dyDescent="0.25">
      <c r="B10" s="6">
        <v>20</v>
      </c>
      <c r="C10" s="44"/>
      <c r="D10" s="106">
        <f t="shared" si="0"/>
        <v>20</v>
      </c>
      <c r="E10" s="44"/>
      <c r="F10" s="60">
        <f t="shared" si="1"/>
        <v>20</v>
      </c>
      <c r="H10" s="51"/>
      <c r="I10" s="52" t="s">
        <v>56</v>
      </c>
      <c r="J10" s="53"/>
      <c r="K10" s="53"/>
      <c r="L10" s="53"/>
      <c r="M10" s="53"/>
      <c r="N10" s="53"/>
      <c r="O10" s="53"/>
      <c r="P10" s="54"/>
    </row>
    <row r="11" spans="2:16" x14ac:dyDescent="0.25">
      <c r="H11" s="51"/>
      <c r="I11" s="55" t="s">
        <v>57</v>
      </c>
      <c r="J11" s="53"/>
      <c r="K11" s="53"/>
      <c r="L11" s="53"/>
      <c r="M11" s="53"/>
      <c r="N11" s="53"/>
      <c r="O11" s="53"/>
      <c r="P11" s="54"/>
    </row>
    <row r="12" spans="2:16" x14ac:dyDescent="0.25">
      <c r="H12" s="51"/>
      <c r="I12" s="52" t="s">
        <v>58</v>
      </c>
      <c r="J12" s="53"/>
      <c r="K12" s="53"/>
      <c r="L12" s="53"/>
      <c r="M12" s="53"/>
      <c r="N12" s="53"/>
      <c r="O12" s="53"/>
      <c r="P12" s="54"/>
    </row>
    <row r="13" spans="2:16" x14ac:dyDescent="0.25">
      <c r="H13" s="51"/>
      <c r="I13" s="52" t="s">
        <v>59</v>
      </c>
      <c r="J13" s="53"/>
      <c r="K13" s="53"/>
      <c r="L13" s="53"/>
      <c r="M13" s="53"/>
      <c r="N13" s="53"/>
      <c r="O13" s="53"/>
      <c r="P13" s="54"/>
    </row>
    <row r="14" spans="2:16" x14ac:dyDescent="0.25">
      <c r="H14" s="51"/>
      <c r="I14" s="52" t="s">
        <v>60</v>
      </c>
      <c r="J14" s="53"/>
      <c r="K14" s="53"/>
      <c r="L14" s="53"/>
      <c r="M14" s="53"/>
      <c r="N14" s="53"/>
      <c r="O14" s="53"/>
      <c r="P14" s="54"/>
    </row>
    <row r="15" spans="2:16" x14ac:dyDescent="0.25">
      <c r="H15" s="51"/>
      <c r="I15" s="52" t="s">
        <v>61</v>
      </c>
      <c r="J15" s="53"/>
      <c r="K15" s="53"/>
      <c r="L15" s="53"/>
      <c r="M15" s="53"/>
      <c r="N15" s="53"/>
      <c r="O15" s="53"/>
      <c r="P15" s="54"/>
    </row>
    <row r="16" spans="2:16" x14ac:dyDescent="0.25">
      <c r="H16" s="56"/>
      <c r="I16" s="57"/>
      <c r="J16" s="57"/>
      <c r="K16" s="57"/>
      <c r="L16" s="57"/>
      <c r="M16" s="57"/>
      <c r="N16" s="57"/>
      <c r="O16" s="57"/>
      <c r="P16" s="58"/>
    </row>
    <row r="18" spans="9:9" x14ac:dyDescent="0.25">
      <c r="I18" s="5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AE9C-63A2-41E8-A3DD-6D1068B3314B}">
  <sheetPr>
    <tabColor rgb="FF0000FF"/>
  </sheetPr>
  <dimension ref="B1:G21"/>
  <sheetViews>
    <sheetView showGridLines="0" zoomScale="145" zoomScaleNormal="145" workbookViewId="0">
      <selection activeCell="E15" sqref="E15"/>
    </sheetView>
  </sheetViews>
  <sheetFormatPr defaultRowHeight="15" x14ac:dyDescent="0.25"/>
  <cols>
    <col min="2" max="2" width="12.42578125" customWidth="1"/>
    <col min="3" max="3" width="16.42578125" customWidth="1"/>
    <col min="4" max="4" width="13.42578125" customWidth="1"/>
    <col min="5" max="5" width="17.7109375" customWidth="1"/>
    <col min="6" max="6" width="18.28515625" customWidth="1"/>
    <col min="7" max="7" width="23.140625" customWidth="1"/>
    <col min="9" max="9" width="11.85546875" customWidth="1"/>
  </cols>
  <sheetData>
    <row r="1" spans="2:7" ht="15.75" thickBot="1" x14ac:dyDescent="0.3"/>
    <row r="2" spans="2:7" x14ac:dyDescent="0.25">
      <c r="B2" s="61" t="s">
        <v>62</v>
      </c>
      <c r="C2" s="62"/>
      <c r="D2" s="62"/>
      <c r="E2" s="62"/>
      <c r="F2" s="62"/>
      <c r="G2" s="63"/>
    </row>
    <row r="3" spans="2:7" x14ac:dyDescent="0.25">
      <c r="B3" s="64" t="s">
        <v>63</v>
      </c>
      <c r="C3" s="65"/>
      <c r="D3" s="65"/>
      <c r="E3" s="65"/>
      <c r="F3" s="65"/>
      <c r="G3" s="66"/>
    </row>
    <row r="4" spans="2:7" x14ac:dyDescent="0.25">
      <c r="B4" s="67" t="s">
        <v>64</v>
      </c>
      <c r="C4" s="65"/>
      <c r="D4" s="65"/>
      <c r="E4" s="65"/>
      <c r="F4" s="65"/>
      <c r="G4" s="66"/>
    </row>
    <row r="5" spans="2:7" x14ac:dyDescent="0.25">
      <c r="B5" s="68" t="s">
        <v>65</v>
      </c>
      <c r="C5" s="65"/>
      <c r="D5" s="65"/>
      <c r="E5" s="65"/>
      <c r="F5" s="65"/>
      <c r="G5" s="66"/>
    </row>
    <row r="6" spans="2:7" x14ac:dyDescent="0.25">
      <c r="B6" s="68" t="s">
        <v>66</v>
      </c>
      <c r="C6" s="65"/>
      <c r="D6" s="65"/>
      <c r="E6" s="65"/>
      <c r="F6" s="65"/>
      <c r="G6" s="66"/>
    </row>
    <row r="7" spans="2:7" x14ac:dyDescent="0.25">
      <c r="B7" s="67"/>
      <c r="C7" s="65"/>
      <c r="D7" s="65"/>
      <c r="E7" s="65"/>
      <c r="F7" s="65"/>
      <c r="G7" s="66"/>
    </row>
    <row r="8" spans="2:7" ht="21" x14ac:dyDescent="0.35">
      <c r="B8" s="67">
        <v>52.727624999999996</v>
      </c>
      <c r="C8" s="69" t="s">
        <v>69</v>
      </c>
      <c r="D8" s="69" t="s">
        <v>70</v>
      </c>
      <c r="E8" s="69" t="s">
        <v>148</v>
      </c>
      <c r="F8" s="65">
        <v>52.73</v>
      </c>
      <c r="G8" s="66"/>
    </row>
    <row r="9" spans="2:7" ht="21" x14ac:dyDescent="0.35">
      <c r="B9" s="67">
        <v>52.724584</v>
      </c>
      <c r="C9" s="69" t="s">
        <v>67</v>
      </c>
      <c r="D9" s="69" t="s">
        <v>68</v>
      </c>
      <c r="E9" s="69" t="s">
        <v>149</v>
      </c>
      <c r="F9" s="65">
        <v>52.72</v>
      </c>
      <c r="G9" s="66"/>
    </row>
    <row r="10" spans="2:7" x14ac:dyDescent="0.25">
      <c r="B10" s="67"/>
      <c r="C10" s="65"/>
      <c r="D10" s="65"/>
      <c r="E10" s="65"/>
      <c r="F10" s="65"/>
      <c r="G10" s="66"/>
    </row>
    <row r="11" spans="2:7" ht="15.75" thickBot="1" x14ac:dyDescent="0.3">
      <c r="B11" s="70" t="s">
        <v>71</v>
      </c>
      <c r="C11" s="71"/>
      <c r="D11" s="71"/>
      <c r="E11" s="71"/>
      <c r="F11" s="71"/>
      <c r="G11" s="72"/>
    </row>
    <row r="12" spans="2:7" x14ac:dyDescent="0.25">
      <c r="B12" s="73"/>
    </row>
    <row r="13" spans="2:7" ht="45" x14ac:dyDescent="0.25">
      <c r="B13" s="74" t="s">
        <v>72</v>
      </c>
      <c r="C13" s="75"/>
      <c r="D13" s="76"/>
      <c r="E13" s="77" t="s">
        <v>73</v>
      </c>
      <c r="F13" s="77" t="s">
        <v>74</v>
      </c>
      <c r="G13" s="77" t="s">
        <v>75</v>
      </c>
    </row>
    <row r="14" spans="2:7" x14ac:dyDescent="0.25">
      <c r="B14" s="7" t="s">
        <v>1</v>
      </c>
      <c r="C14" s="7" t="s">
        <v>3</v>
      </c>
      <c r="D14" s="7" t="s">
        <v>2</v>
      </c>
      <c r="E14" s="78" t="s">
        <v>76</v>
      </c>
      <c r="F14" s="78"/>
      <c r="G14" s="78" t="s">
        <v>76</v>
      </c>
    </row>
    <row r="15" spans="2:7" x14ac:dyDescent="0.25">
      <c r="B15" s="1" t="s">
        <v>77</v>
      </c>
      <c r="C15" s="1">
        <v>7.6499999999999999E-2</v>
      </c>
      <c r="D15" s="1">
        <v>689.25</v>
      </c>
      <c r="E15" s="79"/>
      <c r="F15" s="79"/>
      <c r="G15" s="79"/>
    </row>
    <row r="16" spans="2:7" ht="30" x14ac:dyDescent="0.25">
      <c r="E16" s="81" t="str">
        <f t="shared" ref="E16:G16" ca="1" si="0">IF(_xlfn.ISFORMULA(E15),"Formula in above cell is: "&amp;_xlfn.FORMULATEXT(E15),"")</f>
        <v/>
      </c>
      <c r="F16" s="81" t="str">
        <f t="shared" ca="1" si="0"/>
        <v/>
      </c>
      <c r="G16" s="81" t="str">
        <f t="shared" ca="1" si="0"/>
        <v/>
      </c>
    </row>
    <row r="18" spans="5:5" x14ac:dyDescent="0.25">
      <c r="E18" s="4" t="s">
        <v>78</v>
      </c>
    </row>
    <row r="19" spans="5:5" x14ac:dyDescent="0.25">
      <c r="E19" t="s">
        <v>79</v>
      </c>
    </row>
    <row r="20" spans="5:5" x14ac:dyDescent="0.25">
      <c r="E20" t="s">
        <v>80</v>
      </c>
    </row>
    <row r="21" spans="5:5" x14ac:dyDescent="0.25">
      <c r="E21" t="s">
        <v>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E4DBB-EDA2-4E0B-9C67-346EDF3C5EB0}">
  <sheetPr>
    <tabColor rgb="FFFF0000"/>
  </sheetPr>
  <dimension ref="B1:G21"/>
  <sheetViews>
    <sheetView showGridLines="0" zoomScale="145" zoomScaleNormal="145" workbookViewId="0">
      <selection activeCell="G15" sqref="G15"/>
    </sheetView>
  </sheetViews>
  <sheetFormatPr defaultRowHeight="15" x14ac:dyDescent="0.25"/>
  <cols>
    <col min="2" max="2" width="12.42578125" customWidth="1"/>
    <col min="3" max="3" width="16.42578125" customWidth="1"/>
    <col min="4" max="4" width="13.42578125" customWidth="1"/>
    <col min="5" max="5" width="17.7109375" customWidth="1"/>
    <col min="6" max="6" width="18.28515625" customWidth="1"/>
    <col min="7" max="7" width="23.140625" customWidth="1"/>
    <col min="9" max="9" width="11.85546875" customWidth="1"/>
  </cols>
  <sheetData>
    <row r="1" spans="2:7" ht="15.75" thickBot="1" x14ac:dyDescent="0.3"/>
    <row r="2" spans="2:7" x14ac:dyDescent="0.25">
      <c r="B2" s="61" t="s">
        <v>62</v>
      </c>
      <c r="C2" s="62"/>
      <c r="D2" s="62"/>
      <c r="E2" s="62"/>
      <c r="F2" s="62"/>
      <c r="G2" s="63"/>
    </row>
    <row r="3" spans="2:7" x14ac:dyDescent="0.25">
      <c r="B3" s="64" t="s">
        <v>63</v>
      </c>
      <c r="C3" s="65"/>
      <c r="D3" s="65"/>
      <c r="E3" s="65"/>
      <c r="F3" s="65"/>
      <c r="G3" s="66"/>
    </row>
    <row r="4" spans="2:7" x14ac:dyDescent="0.25">
      <c r="B4" s="67" t="s">
        <v>64</v>
      </c>
      <c r="C4" s="65"/>
      <c r="D4" s="65"/>
      <c r="E4" s="65"/>
      <c r="F4" s="65"/>
      <c r="G4" s="66"/>
    </row>
    <row r="5" spans="2:7" x14ac:dyDescent="0.25">
      <c r="B5" s="68" t="s">
        <v>65</v>
      </c>
      <c r="C5" s="65"/>
      <c r="D5" s="65"/>
      <c r="E5" s="65"/>
      <c r="F5" s="65"/>
      <c r="G5" s="66"/>
    </row>
    <row r="6" spans="2:7" x14ac:dyDescent="0.25">
      <c r="B6" s="68" t="s">
        <v>66</v>
      </c>
      <c r="C6" s="65"/>
      <c r="D6" s="65"/>
      <c r="E6" s="65"/>
      <c r="F6" s="65"/>
      <c r="G6" s="66"/>
    </row>
    <row r="7" spans="2:7" x14ac:dyDescent="0.25">
      <c r="B7" s="67"/>
      <c r="C7" s="65"/>
      <c r="D7" s="65"/>
      <c r="E7" s="65"/>
      <c r="F7" s="65"/>
      <c r="G7" s="66"/>
    </row>
    <row r="8" spans="2:7" ht="21" x14ac:dyDescent="0.35">
      <c r="B8" s="67">
        <v>52.727624999999996</v>
      </c>
      <c r="C8" s="69" t="s">
        <v>69</v>
      </c>
      <c r="D8" s="69" t="s">
        <v>70</v>
      </c>
      <c r="E8" s="69" t="s">
        <v>148</v>
      </c>
      <c r="F8" s="65">
        <v>52.73</v>
      </c>
      <c r="G8" s="66"/>
    </row>
    <row r="9" spans="2:7" ht="21" x14ac:dyDescent="0.35">
      <c r="B9" s="67">
        <v>52.724584</v>
      </c>
      <c r="C9" s="69" t="s">
        <v>67</v>
      </c>
      <c r="D9" s="69" t="s">
        <v>68</v>
      </c>
      <c r="E9" s="69" t="s">
        <v>149</v>
      </c>
      <c r="F9" s="65">
        <v>52.72</v>
      </c>
      <c r="G9" s="66"/>
    </row>
    <row r="10" spans="2:7" x14ac:dyDescent="0.25">
      <c r="B10" s="67"/>
      <c r="C10" s="65"/>
      <c r="D10" s="65"/>
      <c r="E10" s="65"/>
      <c r="F10" s="65"/>
      <c r="G10" s="66"/>
    </row>
    <row r="11" spans="2:7" ht="15.75" thickBot="1" x14ac:dyDescent="0.3">
      <c r="B11" s="70" t="s">
        <v>71</v>
      </c>
      <c r="C11" s="71"/>
      <c r="D11" s="71"/>
      <c r="E11" s="71"/>
      <c r="F11" s="71"/>
      <c r="G11" s="72"/>
    </row>
    <row r="12" spans="2:7" x14ac:dyDescent="0.25">
      <c r="B12" s="73"/>
    </row>
    <row r="13" spans="2:7" ht="45" x14ac:dyDescent="0.25">
      <c r="B13" s="74" t="s">
        <v>72</v>
      </c>
      <c r="C13" s="75"/>
      <c r="D13" s="76"/>
      <c r="E13" s="77" t="s">
        <v>73</v>
      </c>
      <c r="F13" s="77" t="s">
        <v>74</v>
      </c>
      <c r="G13" s="77" t="s">
        <v>75</v>
      </c>
    </row>
    <row r="14" spans="2:7" x14ac:dyDescent="0.25">
      <c r="B14" s="7" t="s">
        <v>1</v>
      </c>
      <c r="C14" s="7" t="s">
        <v>3</v>
      </c>
      <c r="D14" s="7" t="s">
        <v>2</v>
      </c>
      <c r="E14" s="78" t="s">
        <v>76</v>
      </c>
      <c r="F14" s="78"/>
      <c r="G14" s="78" t="s">
        <v>76</v>
      </c>
    </row>
    <row r="15" spans="2:7" x14ac:dyDescent="0.25">
      <c r="B15" s="1" t="s">
        <v>77</v>
      </c>
      <c r="C15" s="1">
        <v>7.6499999999999999E-2</v>
      </c>
      <c r="D15" s="1">
        <v>689.25</v>
      </c>
      <c r="E15" s="79">
        <f>D15*C15</f>
        <v>52.727624999999996</v>
      </c>
      <c r="F15" s="80">
        <f>D15*C15</f>
        <v>52.727624999999996</v>
      </c>
      <c r="G15" s="108">
        <f>ROUND(D15*C15,2)</f>
        <v>52.73</v>
      </c>
    </row>
    <row r="16" spans="2:7" ht="30" x14ac:dyDescent="0.25">
      <c r="E16" s="81" t="str">
        <f t="shared" ref="E16:G16" ca="1" si="0">IF(_xlfn.ISFORMULA(E15),"Formula in above cell is: "&amp;_xlfn.FORMULATEXT(E15),"")</f>
        <v>Formula in above cell is: =D15*C15</v>
      </c>
      <c r="F16" s="81" t="str">
        <f t="shared" ca="1" si="0"/>
        <v>Formula in above cell is: =D15*C15</v>
      </c>
      <c r="G16" s="81" t="str">
        <f t="shared" ca="1" si="0"/>
        <v>Formula in above cell is: =ROUND(D15*C15,2)</v>
      </c>
    </row>
    <row r="18" spans="5:5" x14ac:dyDescent="0.25">
      <c r="E18" s="4" t="s">
        <v>78</v>
      </c>
    </row>
    <row r="19" spans="5:5" x14ac:dyDescent="0.25">
      <c r="E19" t="s">
        <v>79</v>
      </c>
    </row>
    <row r="20" spans="5:5" x14ac:dyDescent="0.25">
      <c r="E20" t="s">
        <v>80</v>
      </c>
    </row>
    <row r="21" spans="5:5" x14ac:dyDescent="0.25">
      <c r="E21" t="s">
        <v>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C0E20-94EB-42B5-876B-08DD977E56E2}">
  <sheetPr>
    <tabColor rgb="FF0000FF"/>
  </sheetPr>
  <dimension ref="A1:H19"/>
  <sheetViews>
    <sheetView zoomScale="145" zoomScaleNormal="145" workbookViewId="0">
      <selection activeCell="C14" sqref="C14"/>
    </sheetView>
  </sheetViews>
  <sheetFormatPr defaultRowHeight="15" x14ac:dyDescent="0.25"/>
  <cols>
    <col min="1" max="2" width="17.28515625" customWidth="1"/>
    <col min="3" max="3" width="18.85546875" customWidth="1"/>
    <col min="4" max="4" width="17.28515625" customWidth="1"/>
    <col min="5" max="5" width="7.28515625" customWidth="1"/>
    <col min="6" max="6" width="19.85546875" customWidth="1"/>
    <col min="8" max="8" width="11.85546875" customWidth="1"/>
  </cols>
  <sheetData>
    <row r="1" spans="1:8" x14ac:dyDescent="0.25">
      <c r="A1" s="82" t="s">
        <v>82</v>
      </c>
      <c r="B1" s="35"/>
      <c r="C1" s="35"/>
      <c r="D1" s="82" t="s">
        <v>83</v>
      </c>
      <c r="E1" s="35"/>
      <c r="F1" s="35"/>
      <c r="G1" s="35"/>
      <c r="H1" s="35"/>
    </row>
    <row r="2" spans="1:8" x14ac:dyDescent="0.25">
      <c r="A2" s="83" t="s">
        <v>84</v>
      </c>
      <c r="B2" s="35"/>
      <c r="C2" s="35"/>
      <c r="D2" s="35" t="s">
        <v>85</v>
      </c>
      <c r="E2" s="35"/>
      <c r="F2" s="35"/>
      <c r="G2" s="35"/>
      <c r="H2" s="35"/>
    </row>
    <row r="3" spans="1:8" x14ac:dyDescent="0.25">
      <c r="A3" s="84" t="s">
        <v>86</v>
      </c>
      <c r="B3" s="35"/>
      <c r="C3" s="35"/>
      <c r="D3" s="35"/>
      <c r="E3" s="35"/>
      <c r="F3" s="35"/>
      <c r="G3" s="35"/>
      <c r="H3" s="35"/>
    </row>
    <row r="4" spans="1:8" x14ac:dyDescent="0.25">
      <c r="A4" s="84" t="s">
        <v>87</v>
      </c>
      <c r="B4" s="35"/>
      <c r="C4" s="35"/>
      <c r="D4" s="35"/>
      <c r="E4" s="35"/>
      <c r="F4" s="35"/>
      <c r="G4" s="35"/>
      <c r="H4" s="35"/>
    </row>
    <row r="5" spans="1:8" x14ac:dyDescent="0.25">
      <c r="A5" s="84"/>
      <c r="B5" s="35"/>
      <c r="C5" s="35"/>
      <c r="D5" s="35"/>
      <c r="E5" s="35"/>
      <c r="F5" s="35"/>
      <c r="G5" s="35"/>
      <c r="H5" s="35"/>
    </row>
    <row r="6" spans="1:8" x14ac:dyDescent="0.25">
      <c r="A6" s="82" t="s">
        <v>88</v>
      </c>
      <c r="B6" s="35"/>
      <c r="C6" s="35"/>
      <c r="D6" s="85" t="s">
        <v>89</v>
      </c>
      <c r="E6" s="35"/>
      <c r="F6" s="35"/>
      <c r="G6" s="35"/>
      <c r="H6" s="35"/>
    </row>
    <row r="7" spans="1:8" x14ac:dyDescent="0.25">
      <c r="A7" s="35" t="s">
        <v>79</v>
      </c>
      <c r="B7" s="35"/>
      <c r="C7" s="35"/>
      <c r="D7" s="86" t="s">
        <v>90</v>
      </c>
      <c r="E7" s="35"/>
      <c r="F7" s="35"/>
      <c r="G7" s="35"/>
      <c r="H7" s="35"/>
    </row>
    <row r="8" spans="1:8" x14ac:dyDescent="0.25">
      <c r="A8" s="35" t="s">
        <v>80</v>
      </c>
      <c r="B8" s="35"/>
      <c r="C8" s="35"/>
      <c r="D8" s="86" t="s">
        <v>91</v>
      </c>
      <c r="E8" s="35"/>
      <c r="F8" s="35"/>
      <c r="G8" s="35"/>
      <c r="H8" s="35"/>
    </row>
    <row r="9" spans="1:8" x14ac:dyDescent="0.25">
      <c r="A9" s="35" t="s">
        <v>81</v>
      </c>
      <c r="B9" s="35"/>
      <c r="C9" s="35"/>
      <c r="D9" s="86" t="s">
        <v>92</v>
      </c>
      <c r="E9" s="35"/>
      <c r="F9" s="35"/>
      <c r="G9" s="35"/>
      <c r="H9" s="35"/>
    </row>
    <row r="10" spans="1:8" x14ac:dyDescent="0.25">
      <c r="A10" s="35"/>
      <c r="B10" s="35"/>
      <c r="C10" s="35"/>
      <c r="D10" s="35"/>
      <c r="E10" s="35"/>
      <c r="F10" s="35"/>
      <c r="G10" s="35"/>
      <c r="H10" s="35"/>
    </row>
    <row r="12" spans="1:8" x14ac:dyDescent="0.25">
      <c r="A12" s="31" t="s">
        <v>72</v>
      </c>
      <c r="C12" s="46" t="s">
        <v>93</v>
      </c>
      <c r="D12" s="87" t="s">
        <v>94</v>
      </c>
    </row>
    <row r="13" spans="1:8" x14ac:dyDescent="0.25">
      <c r="A13" s="7" t="s">
        <v>1</v>
      </c>
      <c r="B13" s="7" t="s">
        <v>2</v>
      </c>
      <c r="C13" s="78" t="s">
        <v>76</v>
      </c>
      <c r="D13" s="78" t="s">
        <v>76</v>
      </c>
      <c r="F13" s="78" t="s">
        <v>95</v>
      </c>
    </row>
    <row r="14" spans="1:8" x14ac:dyDescent="0.25">
      <c r="A14" s="1" t="s">
        <v>77</v>
      </c>
      <c r="B14" s="45">
        <v>689.25</v>
      </c>
      <c r="C14" s="79"/>
      <c r="D14" s="79"/>
      <c r="E14" s="44"/>
      <c r="F14" s="88"/>
    </row>
    <row r="15" spans="1:8" x14ac:dyDescent="0.25">
      <c r="A15" s="1" t="s">
        <v>96</v>
      </c>
      <c r="B15" s="45">
        <v>765.71</v>
      </c>
      <c r="C15" s="79"/>
      <c r="D15" s="79"/>
      <c r="E15" s="44"/>
      <c r="F15" s="88"/>
    </row>
    <row r="16" spans="1:8" ht="15.75" thickBot="1" x14ac:dyDescent="0.3">
      <c r="A16" s="1" t="s">
        <v>97</v>
      </c>
      <c r="B16" s="45">
        <v>687.43</v>
      </c>
      <c r="C16" s="79"/>
      <c r="D16" s="79"/>
      <c r="E16" s="44"/>
      <c r="F16" s="88"/>
    </row>
    <row r="17" spans="1:6" ht="18" customHeight="1" thickBot="1" x14ac:dyDescent="0.3">
      <c r="B17" s="31" t="s">
        <v>44</v>
      </c>
      <c r="C17" s="90"/>
      <c r="D17" s="90"/>
      <c r="E17" s="44"/>
      <c r="F17" s="90"/>
    </row>
    <row r="18" spans="1:6" ht="15.75" thickTop="1" x14ac:dyDescent="0.25"/>
    <row r="19" spans="1:6" x14ac:dyDescent="0.25">
      <c r="A19" s="5" t="s">
        <v>3</v>
      </c>
      <c r="B19" s="1">
        <v>7.6499999999999999E-2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5E31-FF44-4B71-B938-2B64DFCCFF8E}">
  <sheetPr>
    <tabColor rgb="FFFF0000"/>
  </sheetPr>
  <dimension ref="A1:H19"/>
  <sheetViews>
    <sheetView zoomScale="130" zoomScaleNormal="130" workbookViewId="0">
      <selection activeCell="F17" sqref="F17"/>
    </sheetView>
  </sheetViews>
  <sheetFormatPr defaultRowHeight="15" x14ac:dyDescent="0.25"/>
  <cols>
    <col min="1" max="2" width="17.28515625" customWidth="1"/>
    <col min="3" max="3" width="18.85546875" customWidth="1"/>
    <col min="4" max="4" width="17.28515625" customWidth="1"/>
    <col min="5" max="5" width="7.28515625" customWidth="1"/>
    <col min="6" max="6" width="19.85546875" customWidth="1"/>
    <col min="8" max="8" width="11.85546875" customWidth="1"/>
  </cols>
  <sheetData>
    <row r="1" spans="1:8" x14ac:dyDescent="0.25">
      <c r="A1" s="82" t="s">
        <v>82</v>
      </c>
      <c r="B1" s="35"/>
      <c r="C1" s="35"/>
      <c r="D1" s="82" t="s">
        <v>83</v>
      </c>
      <c r="E1" s="35"/>
      <c r="F1" s="35"/>
      <c r="G1" s="35"/>
      <c r="H1" s="35"/>
    </row>
    <row r="2" spans="1:8" x14ac:dyDescent="0.25">
      <c r="A2" s="83" t="s">
        <v>84</v>
      </c>
      <c r="B2" s="35"/>
      <c r="C2" s="35"/>
      <c r="D2" s="35" t="s">
        <v>85</v>
      </c>
      <c r="E2" s="35"/>
      <c r="F2" s="35"/>
      <c r="G2" s="35"/>
      <c r="H2" s="35"/>
    </row>
    <row r="3" spans="1:8" x14ac:dyDescent="0.25">
      <c r="A3" s="84" t="s">
        <v>86</v>
      </c>
      <c r="B3" s="35"/>
      <c r="C3" s="35"/>
      <c r="D3" s="35"/>
      <c r="E3" s="35"/>
      <c r="F3" s="35"/>
      <c r="G3" s="35"/>
      <c r="H3" s="35"/>
    </row>
    <row r="4" spans="1:8" x14ac:dyDescent="0.25">
      <c r="A4" s="84" t="s">
        <v>87</v>
      </c>
      <c r="B4" s="35"/>
      <c r="C4" s="35"/>
      <c r="D4" s="35"/>
      <c r="E4" s="35"/>
      <c r="F4" s="35"/>
      <c r="G4" s="35"/>
      <c r="H4" s="35"/>
    </row>
    <row r="5" spans="1:8" x14ac:dyDescent="0.25">
      <c r="A5" s="84"/>
      <c r="B5" s="35"/>
      <c r="C5" s="35"/>
      <c r="D5" s="35"/>
      <c r="E5" s="35"/>
      <c r="F5" s="35"/>
      <c r="G5" s="35"/>
      <c r="H5" s="35"/>
    </row>
    <row r="6" spans="1:8" x14ac:dyDescent="0.25">
      <c r="A6" s="82" t="s">
        <v>88</v>
      </c>
      <c r="B6" s="35"/>
      <c r="C6" s="35"/>
      <c r="D6" s="85" t="s">
        <v>89</v>
      </c>
      <c r="E6" s="35"/>
      <c r="F6" s="35"/>
      <c r="G6" s="35"/>
      <c r="H6" s="35"/>
    </row>
    <row r="7" spans="1:8" x14ac:dyDescent="0.25">
      <c r="A7" s="35" t="s">
        <v>79</v>
      </c>
      <c r="B7" s="35"/>
      <c r="C7" s="35"/>
      <c r="D7" s="86" t="s">
        <v>90</v>
      </c>
      <c r="E7" s="35"/>
      <c r="F7" s="35"/>
      <c r="G7" s="35"/>
      <c r="H7" s="35"/>
    </row>
    <row r="8" spans="1:8" x14ac:dyDescent="0.25">
      <c r="A8" s="35" t="s">
        <v>80</v>
      </c>
      <c r="B8" s="35"/>
      <c r="C8" s="35"/>
      <c r="D8" s="86" t="s">
        <v>91</v>
      </c>
      <c r="E8" s="35"/>
      <c r="F8" s="35"/>
      <c r="G8" s="35"/>
      <c r="H8" s="35"/>
    </row>
    <row r="9" spans="1:8" x14ac:dyDescent="0.25">
      <c r="A9" s="35" t="s">
        <v>81</v>
      </c>
      <c r="B9" s="35"/>
      <c r="C9" s="35"/>
      <c r="D9" s="86" t="s">
        <v>92</v>
      </c>
      <c r="E9" s="35"/>
      <c r="F9" s="35"/>
      <c r="G9" s="35"/>
      <c r="H9" s="35"/>
    </row>
    <row r="10" spans="1:8" x14ac:dyDescent="0.25">
      <c r="A10" s="35"/>
      <c r="B10" s="35"/>
      <c r="C10" s="35"/>
      <c r="D10" s="35"/>
      <c r="E10" s="35"/>
      <c r="F10" s="35"/>
      <c r="G10" s="35"/>
      <c r="H10" s="35"/>
    </row>
    <row r="12" spans="1:8" x14ac:dyDescent="0.25">
      <c r="A12" s="31" t="s">
        <v>72</v>
      </c>
      <c r="C12" s="46" t="s">
        <v>93</v>
      </c>
      <c r="D12" s="87" t="s">
        <v>94</v>
      </c>
    </row>
    <row r="13" spans="1:8" x14ac:dyDescent="0.25">
      <c r="A13" s="7" t="s">
        <v>1</v>
      </c>
      <c r="B13" s="7" t="s">
        <v>2</v>
      </c>
      <c r="C13" s="78" t="s">
        <v>76</v>
      </c>
      <c r="D13" s="78" t="s">
        <v>76</v>
      </c>
      <c r="F13" s="78" t="s">
        <v>95</v>
      </c>
    </row>
    <row r="14" spans="1:8" x14ac:dyDescent="0.25">
      <c r="A14" s="1" t="s">
        <v>77</v>
      </c>
      <c r="B14" s="1">
        <v>689.25</v>
      </c>
      <c r="C14" s="80">
        <f>B14*$B$19</f>
        <v>52.727624999999996</v>
      </c>
      <c r="D14" s="80">
        <f>ROUND(B14*$B$19,2)</f>
        <v>52.73</v>
      </c>
      <c r="F14" s="88">
        <v>52.73</v>
      </c>
    </row>
    <row r="15" spans="1:8" x14ac:dyDescent="0.25">
      <c r="A15" s="1" t="s">
        <v>96</v>
      </c>
      <c r="B15" s="1">
        <v>765.71</v>
      </c>
      <c r="C15" s="80">
        <f t="shared" ref="C15:C16" si="0">B15*$B$19</f>
        <v>58.576815000000003</v>
      </c>
      <c r="D15" s="80">
        <f t="shared" ref="D15:D16" si="1">ROUND(B15*$B$19,2)</f>
        <v>58.58</v>
      </c>
      <c r="F15" s="88">
        <v>58.58</v>
      </c>
    </row>
    <row r="16" spans="1:8" ht="15.75" thickBot="1" x14ac:dyDescent="0.3">
      <c r="A16" s="1" t="s">
        <v>97</v>
      </c>
      <c r="B16" s="1">
        <v>687.43</v>
      </c>
      <c r="C16" s="80">
        <f t="shared" si="0"/>
        <v>52.588394999999998</v>
      </c>
      <c r="D16" s="80">
        <f t="shared" si="1"/>
        <v>52.59</v>
      </c>
      <c r="F16" s="88">
        <v>52.59</v>
      </c>
    </row>
    <row r="17" spans="1:6" ht="15.75" thickBot="1" x14ac:dyDescent="0.3">
      <c r="B17" s="31" t="s">
        <v>44</v>
      </c>
      <c r="C17" s="89">
        <f>SUM(C14:C16)</f>
        <v>163.89283499999999</v>
      </c>
      <c r="D17" s="89">
        <f>SUM(D14:D16)</f>
        <v>163.9</v>
      </c>
      <c r="F17" s="107">
        <f>SUM(F14:F16)</f>
        <v>163.9</v>
      </c>
    </row>
    <row r="18" spans="1:6" ht="15.75" thickTop="1" x14ac:dyDescent="0.25"/>
    <row r="19" spans="1:6" x14ac:dyDescent="0.25">
      <c r="A19" s="5" t="s">
        <v>3</v>
      </c>
      <c r="B19" s="1">
        <v>7.6499999999999999E-2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46F9-5729-4A84-A663-24585441BE35}">
  <sheetPr>
    <tabColor rgb="FF0000FF"/>
  </sheetPr>
  <dimension ref="A1:T34"/>
  <sheetViews>
    <sheetView zoomScale="115" zoomScaleNormal="115" workbookViewId="0">
      <selection activeCell="C4" sqref="C4"/>
    </sheetView>
  </sheetViews>
  <sheetFormatPr defaultRowHeight="15" x14ac:dyDescent="0.25"/>
  <cols>
    <col min="1" max="1" width="29.42578125" customWidth="1"/>
    <col min="2" max="2" width="21.28515625" customWidth="1"/>
    <col min="3" max="4" width="21.7109375" customWidth="1"/>
    <col min="5" max="5" width="3.85546875" customWidth="1"/>
    <col min="6" max="6" width="19.5703125" customWidth="1"/>
    <col min="7" max="7" width="7.5703125" customWidth="1"/>
    <col min="18" max="18" width="17" customWidth="1"/>
    <col min="20" max="22" width="11.85546875" customWidth="1"/>
  </cols>
  <sheetData>
    <row r="1" spans="1:20" x14ac:dyDescent="0.25">
      <c r="A1" t="s">
        <v>126</v>
      </c>
    </row>
    <row r="2" spans="1:20" ht="30" x14ac:dyDescent="0.25">
      <c r="C2" s="77" t="str">
        <f t="shared" ref="C2:D2" ca="1" si="0">IF(_xlfn.ISFORMULA(C4),"Formula in cell "&amp;ADDRESS(ROW(C4),COLUMN(C4),4)&amp;" is"&amp;CHAR(10)&amp;_xlfn.FORMULATEXT(C4),"")</f>
        <v/>
      </c>
      <c r="D2" s="77" t="str">
        <f t="shared" ca="1" si="0"/>
        <v/>
      </c>
    </row>
    <row r="3" spans="1:20" ht="30" x14ac:dyDescent="0.25">
      <c r="A3" s="8" t="s">
        <v>5</v>
      </c>
      <c r="B3" s="8" t="s">
        <v>4</v>
      </c>
      <c r="C3" s="9" t="s">
        <v>122</v>
      </c>
      <c r="D3" s="8" t="s">
        <v>123</v>
      </c>
      <c r="F3" s="9" t="s">
        <v>31</v>
      </c>
      <c r="H3" s="4" t="s">
        <v>15</v>
      </c>
    </row>
    <row r="4" spans="1:20" x14ac:dyDescent="0.25">
      <c r="A4" s="1" t="s">
        <v>6</v>
      </c>
      <c r="B4" s="45">
        <v>2434</v>
      </c>
      <c r="C4" s="91"/>
      <c r="D4" s="91"/>
      <c r="F4" s="32">
        <v>2.75E-2</v>
      </c>
      <c r="H4" t="s">
        <v>16</v>
      </c>
    </row>
    <row r="5" spans="1:20" x14ac:dyDescent="0.25">
      <c r="A5" s="1" t="s">
        <v>7</v>
      </c>
      <c r="B5" s="45">
        <v>3940</v>
      </c>
      <c r="C5" s="91"/>
      <c r="D5" s="91"/>
      <c r="H5" t="s">
        <v>17</v>
      </c>
    </row>
    <row r="6" spans="1:20" x14ac:dyDescent="0.25">
      <c r="A6" s="1" t="s">
        <v>8</v>
      </c>
      <c r="B6" s="45">
        <v>3206</v>
      </c>
      <c r="C6" s="91"/>
      <c r="D6" s="91"/>
      <c r="H6" t="s">
        <v>18</v>
      </c>
    </row>
    <row r="7" spans="1:20" x14ac:dyDescent="0.25">
      <c r="A7" s="1" t="s">
        <v>10</v>
      </c>
      <c r="B7" s="45">
        <v>1940</v>
      </c>
      <c r="C7" s="91"/>
      <c r="D7" s="91"/>
      <c r="H7" t="s">
        <v>19</v>
      </c>
    </row>
    <row r="8" spans="1:20" x14ac:dyDescent="0.25">
      <c r="A8" s="1" t="s">
        <v>9</v>
      </c>
      <c r="B8" s="45">
        <v>950</v>
      </c>
      <c r="C8" s="91"/>
      <c r="D8" s="91"/>
    </row>
    <row r="9" spans="1:20" x14ac:dyDescent="0.25">
      <c r="A9" s="1" t="s">
        <v>13</v>
      </c>
      <c r="B9" s="45">
        <v>11638</v>
      </c>
      <c r="C9" s="91"/>
      <c r="D9" s="91"/>
    </row>
    <row r="10" spans="1:20" x14ac:dyDescent="0.25">
      <c r="A10" s="1" t="s">
        <v>14</v>
      </c>
      <c r="B10" s="45">
        <v>11356</v>
      </c>
      <c r="C10" s="91"/>
      <c r="D10" s="91"/>
    </row>
    <row r="11" spans="1:20" x14ac:dyDescent="0.25">
      <c r="A11" s="1" t="s">
        <v>11</v>
      </c>
      <c r="B11" s="45">
        <v>10992</v>
      </c>
      <c r="C11" s="91"/>
      <c r="D11" s="91"/>
    </row>
    <row r="12" spans="1:20" x14ac:dyDescent="0.25">
      <c r="A12" s="1" t="s">
        <v>12</v>
      </c>
      <c r="B12" s="45">
        <v>15520</v>
      </c>
      <c r="C12" s="91"/>
      <c r="D12" s="91"/>
    </row>
    <row r="13" spans="1:20" x14ac:dyDescent="0.25">
      <c r="B13" s="98">
        <f t="shared" ref="B13" si="1">SUM(B4:B12)</f>
        <v>61976</v>
      </c>
      <c r="C13" s="98"/>
      <c r="D13" s="98"/>
      <c r="S13" s="103" t="str">
        <f>DOLLAR(C13,2)&amp;" is not the correct total becasue the SUM Function is adding all of the extraneous decimals."</f>
        <v>$0.00 is not the correct total becasue the SUM Function is adding all of the extraneous decimals.</v>
      </c>
      <c r="T13" s="103" t="str">
        <f>DOLLAR(D13,2)&amp;" is the correct total becasue each of the Tax Deduction amounts has been properly rounded using ROUND."</f>
        <v>$0.00 is the correct total becasue each of the Tax Deduction amounts has been properly rounded using ROUND.</v>
      </c>
    </row>
    <row r="21" spans="1:6" x14ac:dyDescent="0.25">
      <c r="A21" t="s">
        <v>127</v>
      </c>
    </row>
    <row r="22" spans="1:6" ht="30" x14ac:dyDescent="0.25">
      <c r="C22" s="77" t="str">
        <f t="shared" ref="C22:D22" ca="1" si="2">IF(_xlfn.ISFORMULA(C24),"Formula in cell "&amp;ADDRESS(ROW(C24),COLUMN(C24),4)&amp;" is"&amp;CHAR(10)&amp;_xlfn.FORMULATEXT(C24),"")</f>
        <v/>
      </c>
      <c r="D22" s="77" t="str">
        <f t="shared" ca="1" si="2"/>
        <v/>
      </c>
    </row>
    <row r="23" spans="1:6" ht="30" x14ac:dyDescent="0.25">
      <c r="A23" s="7" t="s">
        <v>1</v>
      </c>
      <c r="B23" s="7" t="s">
        <v>30</v>
      </c>
      <c r="C23" s="9" t="s">
        <v>124</v>
      </c>
      <c r="D23" s="8" t="s">
        <v>125</v>
      </c>
      <c r="F23" s="5" t="s">
        <v>3</v>
      </c>
    </row>
    <row r="24" spans="1:6" x14ac:dyDescent="0.25">
      <c r="A24" s="1" t="s">
        <v>25</v>
      </c>
      <c r="B24" s="92">
        <v>3245</v>
      </c>
      <c r="C24" s="91"/>
      <c r="D24" s="91"/>
      <c r="F24" s="32">
        <v>7.6499999999999999E-2</v>
      </c>
    </row>
    <row r="25" spans="1:6" x14ac:dyDescent="0.25">
      <c r="A25" s="1" t="s">
        <v>20</v>
      </c>
      <c r="B25" s="92">
        <v>2883</v>
      </c>
      <c r="C25" s="91"/>
      <c r="D25" s="91"/>
    </row>
    <row r="26" spans="1:6" x14ac:dyDescent="0.25">
      <c r="A26" s="1" t="s">
        <v>26</v>
      </c>
      <c r="B26" s="92">
        <v>2827</v>
      </c>
      <c r="C26" s="91"/>
      <c r="D26" s="91"/>
    </row>
    <row r="27" spans="1:6" x14ac:dyDescent="0.25">
      <c r="A27" s="1" t="s">
        <v>21</v>
      </c>
      <c r="B27" s="92">
        <v>2543</v>
      </c>
      <c r="C27" s="91"/>
      <c r="D27" s="91"/>
    </row>
    <row r="28" spans="1:6" x14ac:dyDescent="0.25">
      <c r="A28" s="1" t="s">
        <v>27</v>
      </c>
      <c r="B28" s="92">
        <v>2879</v>
      </c>
      <c r="C28" s="91"/>
      <c r="D28" s="91"/>
    </row>
    <row r="29" spans="1:6" x14ac:dyDescent="0.25">
      <c r="A29" s="1" t="s">
        <v>22</v>
      </c>
      <c r="B29" s="92">
        <v>2850</v>
      </c>
      <c r="C29" s="91"/>
      <c r="D29" s="91"/>
    </row>
    <row r="30" spans="1:6" x14ac:dyDescent="0.25">
      <c r="A30" s="1" t="s">
        <v>23</v>
      </c>
      <c r="B30" s="92">
        <v>2440</v>
      </c>
      <c r="C30" s="91"/>
      <c r="D30" s="91"/>
    </row>
    <row r="31" spans="1:6" x14ac:dyDescent="0.25">
      <c r="A31" s="1" t="s">
        <v>28</v>
      </c>
      <c r="B31" s="92">
        <v>2898</v>
      </c>
      <c r="C31" s="91"/>
      <c r="D31" s="91"/>
    </row>
    <row r="32" spans="1:6" x14ac:dyDescent="0.25">
      <c r="A32" s="1" t="s">
        <v>29</v>
      </c>
      <c r="B32" s="92">
        <v>3037</v>
      </c>
      <c r="C32" s="91"/>
      <c r="D32" s="91"/>
    </row>
    <row r="33" spans="1:20" x14ac:dyDescent="0.25">
      <c r="A33" s="1" t="s">
        <v>24</v>
      </c>
      <c r="B33" s="102">
        <v>3237</v>
      </c>
      <c r="C33" s="91"/>
      <c r="D33" s="91"/>
    </row>
    <row r="34" spans="1:20" x14ac:dyDescent="0.25">
      <c r="A34" s="99" t="s">
        <v>112</v>
      </c>
      <c r="B34" s="98">
        <f>SUM(B24:B33)</f>
        <v>28839</v>
      </c>
      <c r="C34" s="98"/>
      <c r="D34" s="98"/>
      <c r="S34" s="103" t="str">
        <f>DOLLAR(C34,2)&amp;" is not the correct total becasue the SUM Function is adding all of the extraneous decimals."</f>
        <v>$0.00 is not the correct total becasue the SUM Function is adding all of the extraneous decimals.</v>
      </c>
      <c r="T34" s="103" t="str">
        <f>DOLLAR(D34,2)&amp;" is the correct total becasue each of the Tax Deduction amounts has been properly rounded using ROUND."</f>
        <v>$0.00 is the correct total becasue each of the Tax Deduction amounts has been properly rounded using ROUND.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C7F83-0743-4C98-92A5-026A87F5BD6A}">
  <sheetPr>
    <tabColor rgb="FFFF0000"/>
  </sheetPr>
  <dimension ref="A1:Q34"/>
  <sheetViews>
    <sheetView zoomScale="115" zoomScaleNormal="115" workbookViewId="0">
      <selection activeCell="D4" sqref="D4"/>
    </sheetView>
  </sheetViews>
  <sheetFormatPr defaultRowHeight="15" x14ac:dyDescent="0.25"/>
  <cols>
    <col min="1" max="1" width="29.42578125" customWidth="1"/>
    <col min="2" max="2" width="21.28515625" customWidth="1"/>
    <col min="3" max="4" width="21.7109375" customWidth="1"/>
    <col min="5" max="5" width="3.85546875" customWidth="1"/>
    <col min="6" max="6" width="19.5703125" customWidth="1"/>
    <col min="7" max="7" width="7.5703125" customWidth="1"/>
    <col min="15" max="15" width="17" customWidth="1"/>
    <col min="17" max="19" width="11.85546875" customWidth="1"/>
  </cols>
  <sheetData>
    <row r="1" spans="1:17" x14ac:dyDescent="0.25">
      <c r="A1" t="s">
        <v>126</v>
      </c>
    </row>
    <row r="2" spans="1:17" ht="30" x14ac:dyDescent="0.25">
      <c r="C2" s="77" t="str">
        <f t="shared" ref="C2:D2" ca="1" si="0">IF(_xlfn.ISFORMULA(C4),"Formula in cell "&amp;ADDRESS(ROW(C4),COLUMN(C4),4)&amp;" is"&amp;CHAR(10)&amp;_xlfn.FORMULATEXT(C4),"")</f>
        <v>Formula in cell C4 is
=B4*$F$4</v>
      </c>
      <c r="D2" s="77" t="str">
        <f t="shared" ca="1" si="0"/>
        <v>Formula in cell D4 is
=ROUND(B4*$F$4,2)</v>
      </c>
    </row>
    <row r="3" spans="1:17" ht="30" x14ac:dyDescent="0.25">
      <c r="A3" s="8" t="s">
        <v>5</v>
      </c>
      <c r="B3" s="8" t="s">
        <v>4</v>
      </c>
      <c r="C3" s="9" t="s">
        <v>122</v>
      </c>
      <c r="D3" s="8" t="s">
        <v>123</v>
      </c>
      <c r="F3" s="9" t="s">
        <v>31</v>
      </c>
      <c r="H3" s="4" t="s">
        <v>15</v>
      </c>
    </row>
    <row r="4" spans="1:17" x14ac:dyDescent="0.25">
      <c r="A4" s="1" t="s">
        <v>6</v>
      </c>
      <c r="B4" s="45">
        <v>2434</v>
      </c>
      <c r="C4" s="91">
        <f t="shared" ref="C4:C12" si="1">B4*$F$4</f>
        <v>66.935000000000002</v>
      </c>
      <c r="D4" s="91">
        <f>ROUND(B4*$F$4,2)</f>
        <v>66.94</v>
      </c>
      <c r="F4" s="32">
        <v>2.75E-2</v>
      </c>
      <c r="H4" t="s">
        <v>16</v>
      </c>
    </row>
    <row r="5" spans="1:17" x14ac:dyDescent="0.25">
      <c r="A5" s="1" t="s">
        <v>7</v>
      </c>
      <c r="B5" s="45">
        <v>3940</v>
      </c>
      <c r="C5" s="91">
        <f t="shared" si="1"/>
        <v>108.35</v>
      </c>
      <c r="D5" s="91">
        <f t="shared" ref="D5:D12" si="2">ROUND(B5*$F$4,2)</f>
        <v>108.35</v>
      </c>
      <c r="H5" t="s">
        <v>17</v>
      </c>
    </row>
    <row r="6" spans="1:17" x14ac:dyDescent="0.25">
      <c r="A6" s="1" t="s">
        <v>8</v>
      </c>
      <c r="B6" s="45">
        <v>3206</v>
      </c>
      <c r="C6" s="91">
        <f t="shared" si="1"/>
        <v>88.165000000000006</v>
      </c>
      <c r="D6" s="91">
        <f t="shared" si="2"/>
        <v>88.17</v>
      </c>
      <c r="H6" t="s">
        <v>18</v>
      </c>
    </row>
    <row r="7" spans="1:17" x14ac:dyDescent="0.25">
      <c r="A7" s="1" t="s">
        <v>10</v>
      </c>
      <c r="B7" s="45">
        <v>1940</v>
      </c>
      <c r="C7" s="91">
        <f t="shared" si="1"/>
        <v>53.35</v>
      </c>
      <c r="D7" s="91">
        <f t="shared" si="2"/>
        <v>53.35</v>
      </c>
      <c r="H7" t="s">
        <v>19</v>
      </c>
    </row>
    <row r="8" spans="1:17" x14ac:dyDescent="0.25">
      <c r="A8" s="1" t="s">
        <v>9</v>
      </c>
      <c r="B8" s="45">
        <v>950</v>
      </c>
      <c r="C8" s="91">
        <f t="shared" si="1"/>
        <v>26.125</v>
      </c>
      <c r="D8" s="91">
        <f t="shared" si="2"/>
        <v>26.13</v>
      </c>
    </row>
    <row r="9" spans="1:17" x14ac:dyDescent="0.25">
      <c r="A9" s="1" t="s">
        <v>13</v>
      </c>
      <c r="B9" s="45">
        <v>11638</v>
      </c>
      <c r="C9" s="91">
        <f t="shared" si="1"/>
        <v>320.04500000000002</v>
      </c>
      <c r="D9" s="91">
        <f t="shared" si="2"/>
        <v>320.05</v>
      </c>
    </row>
    <row r="10" spans="1:17" x14ac:dyDescent="0.25">
      <c r="A10" s="1" t="s">
        <v>14</v>
      </c>
      <c r="B10" s="45">
        <v>11356</v>
      </c>
      <c r="C10" s="91">
        <f t="shared" si="1"/>
        <v>312.29000000000002</v>
      </c>
      <c r="D10" s="91">
        <f t="shared" si="2"/>
        <v>312.29000000000002</v>
      </c>
    </row>
    <row r="11" spans="1:17" x14ac:dyDescent="0.25">
      <c r="A11" s="1" t="s">
        <v>11</v>
      </c>
      <c r="B11" s="45">
        <v>10992</v>
      </c>
      <c r="C11" s="91">
        <f t="shared" si="1"/>
        <v>302.28000000000003</v>
      </c>
      <c r="D11" s="91">
        <f t="shared" si="2"/>
        <v>302.27999999999997</v>
      </c>
    </row>
    <row r="12" spans="1:17" x14ac:dyDescent="0.25">
      <c r="A12" s="1" t="s">
        <v>12</v>
      </c>
      <c r="B12" s="45">
        <v>15520</v>
      </c>
      <c r="C12" s="91">
        <f t="shared" si="1"/>
        <v>426.8</v>
      </c>
      <c r="D12" s="91">
        <f t="shared" si="2"/>
        <v>426.8</v>
      </c>
    </row>
    <row r="13" spans="1:17" x14ac:dyDescent="0.25">
      <c r="B13" s="98">
        <f t="shared" ref="B13:C13" si="3">SUM(B4:B12)</f>
        <v>61976</v>
      </c>
      <c r="C13" s="98">
        <f t="shared" si="3"/>
        <v>1704.34</v>
      </c>
      <c r="D13" s="98">
        <f>SUM(D4:D12)</f>
        <v>1704.36</v>
      </c>
      <c r="P13" s="103" t="str">
        <f>DOLLAR(C13,2)&amp;" is not the correct total becasue the SUM Function is adding all of the extraneous decimals."</f>
        <v>$1,704.34 is not the correct total becasue the SUM Function is adding all of the extraneous decimals.</v>
      </c>
      <c r="Q13" s="103" t="str">
        <f>DOLLAR(D13,2)&amp;" is the correct total becasue each of the Tax Deduction amounts has been properly rounded using ROUND."</f>
        <v>$1,704.36 is the correct total becasue each of the Tax Deduction amounts has been properly rounded using ROUND.</v>
      </c>
    </row>
    <row r="21" spans="1:6" x14ac:dyDescent="0.25">
      <c r="A21" t="s">
        <v>127</v>
      </c>
    </row>
    <row r="22" spans="1:6" ht="30" x14ac:dyDescent="0.25">
      <c r="C22" s="77" t="str">
        <f t="shared" ref="C22:D22" ca="1" si="4">IF(_xlfn.ISFORMULA(C24),"Formula in cell "&amp;ADDRESS(ROW(C24),COLUMN(C24),4)&amp;" is"&amp;CHAR(10)&amp;_xlfn.FORMULATEXT(C24),"")</f>
        <v>Formula in cell C24 is
=B24*$F$24</v>
      </c>
      <c r="D22" s="77" t="str">
        <f t="shared" ca="1" si="4"/>
        <v>Formula in cell D24 is
=ROUND(B24*$F$24,2)</v>
      </c>
    </row>
    <row r="23" spans="1:6" ht="30" x14ac:dyDescent="0.25">
      <c r="A23" s="7" t="s">
        <v>1</v>
      </c>
      <c r="B23" s="7" t="s">
        <v>30</v>
      </c>
      <c r="C23" s="9" t="s">
        <v>124</v>
      </c>
      <c r="D23" s="8" t="s">
        <v>125</v>
      </c>
      <c r="F23" s="5" t="s">
        <v>3</v>
      </c>
    </row>
    <row r="24" spans="1:6" x14ac:dyDescent="0.25">
      <c r="A24" s="1" t="s">
        <v>25</v>
      </c>
      <c r="B24" s="92">
        <v>3245</v>
      </c>
      <c r="C24" s="91">
        <f t="shared" ref="C24:C33" si="5">B24*$F$24</f>
        <v>248.24250000000001</v>
      </c>
      <c r="D24" s="91">
        <f>ROUND(B24*$F$24,2)</f>
        <v>248.24</v>
      </c>
      <c r="F24" s="32">
        <v>7.6499999999999999E-2</v>
      </c>
    </row>
    <row r="25" spans="1:6" x14ac:dyDescent="0.25">
      <c r="A25" s="1" t="s">
        <v>20</v>
      </c>
      <c r="B25" s="92">
        <v>2883</v>
      </c>
      <c r="C25" s="91">
        <f t="shared" si="5"/>
        <v>220.54949999999999</v>
      </c>
      <c r="D25" s="91">
        <f t="shared" ref="D25:D33" si="6">ROUND(B25*$F$24,2)</f>
        <v>220.55</v>
      </c>
    </row>
    <row r="26" spans="1:6" x14ac:dyDescent="0.25">
      <c r="A26" s="1" t="s">
        <v>26</v>
      </c>
      <c r="B26" s="92">
        <v>2827</v>
      </c>
      <c r="C26" s="91">
        <f t="shared" si="5"/>
        <v>216.2655</v>
      </c>
      <c r="D26" s="91">
        <f t="shared" si="6"/>
        <v>216.27</v>
      </c>
    </row>
    <row r="27" spans="1:6" x14ac:dyDescent="0.25">
      <c r="A27" s="1" t="s">
        <v>21</v>
      </c>
      <c r="B27" s="92">
        <v>2543</v>
      </c>
      <c r="C27" s="91">
        <f t="shared" si="5"/>
        <v>194.5395</v>
      </c>
      <c r="D27" s="91">
        <f t="shared" si="6"/>
        <v>194.54</v>
      </c>
    </row>
    <row r="28" spans="1:6" x14ac:dyDescent="0.25">
      <c r="A28" s="1" t="s">
        <v>27</v>
      </c>
      <c r="B28" s="92">
        <v>2879</v>
      </c>
      <c r="C28" s="91">
        <f t="shared" si="5"/>
        <v>220.24349999999998</v>
      </c>
      <c r="D28" s="91">
        <f t="shared" si="6"/>
        <v>220.24</v>
      </c>
    </row>
    <row r="29" spans="1:6" x14ac:dyDescent="0.25">
      <c r="A29" s="1" t="s">
        <v>22</v>
      </c>
      <c r="B29" s="92">
        <v>2850</v>
      </c>
      <c r="C29" s="91">
        <f t="shared" si="5"/>
        <v>218.02500000000001</v>
      </c>
      <c r="D29" s="91">
        <f t="shared" si="6"/>
        <v>218.03</v>
      </c>
    </row>
    <row r="30" spans="1:6" x14ac:dyDescent="0.25">
      <c r="A30" s="1" t="s">
        <v>23</v>
      </c>
      <c r="B30" s="92">
        <v>2440</v>
      </c>
      <c r="C30" s="91">
        <f t="shared" si="5"/>
        <v>186.66</v>
      </c>
      <c r="D30" s="91">
        <f t="shared" si="6"/>
        <v>186.66</v>
      </c>
    </row>
    <row r="31" spans="1:6" x14ac:dyDescent="0.25">
      <c r="A31" s="1" t="s">
        <v>28</v>
      </c>
      <c r="B31" s="92">
        <v>2898</v>
      </c>
      <c r="C31" s="91">
        <f t="shared" si="5"/>
        <v>221.697</v>
      </c>
      <c r="D31" s="91">
        <f t="shared" si="6"/>
        <v>221.7</v>
      </c>
    </row>
    <row r="32" spans="1:6" x14ac:dyDescent="0.25">
      <c r="A32" s="1" t="s">
        <v>29</v>
      </c>
      <c r="B32" s="92">
        <v>3037</v>
      </c>
      <c r="C32" s="91">
        <f t="shared" si="5"/>
        <v>232.3305</v>
      </c>
      <c r="D32" s="91">
        <f t="shared" si="6"/>
        <v>232.33</v>
      </c>
    </row>
    <row r="33" spans="1:17" x14ac:dyDescent="0.25">
      <c r="A33" s="1" t="s">
        <v>24</v>
      </c>
      <c r="B33" s="102">
        <v>3237</v>
      </c>
      <c r="C33" s="100">
        <f t="shared" si="5"/>
        <v>247.63049999999998</v>
      </c>
      <c r="D33" s="91">
        <f t="shared" si="6"/>
        <v>247.63</v>
      </c>
    </row>
    <row r="34" spans="1:17" x14ac:dyDescent="0.25">
      <c r="A34" s="99" t="s">
        <v>112</v>
      </c>
      <c r="B34" s="98">
        <f>SUM(B24:B33)</f>
        <v>28839</v>
      </c>
      <c r="C34" s="98">
        <f>SUM(C24:C33)</f>
        <v>2206.1835000000001</v>
      </c>
      <c r="D34" s="98">
        <f>SUM(D24:D33)</f>
        <v>2206.19</v>
      </c>
      <c r="P34" s="103" t="str">
        <f>DOLLAR(C34,2)&amp;" is not the correct total becasue the SUM Function is adding all of the extraneous decimals."</f>
        <v>$2,206.18 is not the correct total becasue the SUM Function is adding all of the extraneous decimals.</v>
      </c>
      <c r="Q34" s="103" t="str">
        <f>DOLLAR(D34,2)&amp;" is the correct total becasue each of the Tax Deduction amounts has been properly rounded using ROUND."</f>
        <v>$2,206.19 is the correct total becasue each of the Tax Deduction amounts has been properly rounded using ROUND.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BF1D-8755-4999-B9EC-1EE47E1157F5}">
  <sheetPr>
    <tabColor theme="1"/>
  </sheetPr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E5A8-BB0F-4C39-8FF7-1F69C74FE6D2}">
  <sheetPr>
    <tabColor rgb="FF0000FF"/>
  </sheetPr>
  <dimension ref="A1:H17"/>
  <sheetViews>
    <sheetView zoomScale="190" zoomScaleNormal="190" workbookViewId="0">
      <selection activeCell="C4" sqref="C4"/>
    </sheetView>
  </sheetViews>
  <sheetFormatPr defaultRowHeight="15" x14ac:dyDescent="0.25"/>
  <cols>
    <col min="1" max="1" width="12.140625" customWidth="1"/>
    <col min="2" max="2" width="10.85546875" customWidth="1"/>
    <col min="3" max="3" width="13.7109375" bestFit="1" customWidth="1"/>
  </cols>
  <sheetData>
    <row r="1" spans="1:8" x14ac:dyDescent="0.25">
      <c r="A1" s="93" t="s">
        <v>98</v>
      </c>
      <c r="B1" s="94"/>
      <c r="C1" s="94"/>
      <c r="D1" s="94"/>
      <c r="E1" s="94"/>
      <c r="F1" s="94"/>
      <c r="G1" s="94"/>
      <c r="H1" s="95"/>
    </row>
    <row r="3" spans="1:8" x14ac:dyDescent="0.25">
      <c r="A3" s="7" t="s">
        <v>1</v>
      </c>
      <c r="B3" s="7" t="s">
        <v>2</v>
      </c>
      <c r="C3" s="7" t="s">
        <v>76</v>
      </c>
      <c r="E3" s="5" t="s">
        <v>3</v>
      </c>
    </row>
    <row r="4" spans="1:8" x14ac:dyDescent="0.25">
      <c r="A4" s="1" t="s">
        <v>39</v>
      </c>
      <c r="B4" s="1">
        <v>5262.26</v>
      </c>
      <c r="C4" s="2"/>
      <c r="E4" s="96">
        <v>1.4749999999999999E-2</v>
      </c>
    </row>
    <row r="5" spans="1:8" x14ac:dyDescent="0.25">
      <c r="A5" s="1" t="s">
        <v>99</v>
      </c>
      <c r="B5" s="1">
        <v>5531.85</v>
      </c>
      <c r="C5" s="2"/>
    </row>
    <row r="6" spans="1:8" x14ac:dyDescent="0.25">
      <c r="A6" s="1" t="s">
        <v>100</v>
      </c>
      <c r="B6" s="1">
        <v>5867.76</v>
      </c>
      <c r="C6" s="2"/>
    </row>
    <row r="7" spans="1:8" x14ac:dyDescent="0.25">
      <c r="A7" s="1" t="s">
        <v>101</v>
      </c>
      <c r="B7" s="1">
        <v>4976.26</v>
      </c>
      <c r="C7" s="2"/>
    </row>
    <row r="8" spans="1:8" x14ac:dyDescent="0.25">
      <c r="A8" s="1" t="s">
        <v>35</v>
      </c>
      <c r="B8" s="1">
        <v>5938.27</v>
      </c>
      <c r="C8" s="2"/>
    </row>
    <row r="9" spans="1:8" x14ac:dyDescent="0.25">
      <c r="A9" s="1" t="s">
        <v>99</v>
      </c>
      <c r="B9" s="1">
        <v>4290.34</v>
      </c>
      <c r="C9" s="2"/>
    </row>
    <row r="10" spans="1:8" x14ac:dyDescent="0.25">
      <c r="A10" s="1" t="s">
        <v>102</v>
      </c>
      <c r="B10" s="1">
        <v>5000.3999999999996</v>
      </c>
      <c r="C10" s="2"/>
    </row>
    <row r="11" spans="1:8" x14ac:dyDescent="0.25">
      <c r="A11" s="1" t="s">
        <v>103</v>
      </c>
      <c r="B11" s="1">
        <v>4780.87</v>
      </c>
      <c r="C11" s="2"/>
    </row>
    <row r="12" spans="1:8" x14ac:dyDescent="0.25">
      <c r="A12" s="1" t="s">
        <v>104</v>
      </c>
      <c r="B12" s="1">
        <v>4536.95</v>
      </c>
      <c r="C12" s="2"/>
    </row>
    <row r="13" spans="1:8" x14ac:dyDescent="0.25">
      <c r="A13" s="1" t="s">
        <v>105</v>
      </c>
      <c r="B13" s="1">
        <v>4070.94</v>
      </c>
      <c r="C13" s="2"/>
    </row>
    <row r="14" spans="1:8" x14ac:dyDescent="0.25">
      <c r="A14" s="1" t="s">
        <v>106</v>
      </c>
      <c r="B14" s="1">
        <v>5018.7299999999996</v>
      </c>
      <c r="C14" s="2"/>
    </row>
    <row r="15" spans="1:8" x14ac:dyDescent="0.25">
      <c r="A15" s="1" t="s">
        <v>39</v>
      </c>
      <c r="B15" s="1">
        <v>4322.54</v>
      </c>
      <c r="C15" s="2"/>
    </row>
    <row r="16" spans="1:8" x14ac:dyDescent="0.25">
      <c r="A16" s="1" t="s">
        <v>107</v>
      </c>
      <c r="B16" s="1">
        <v>4969.74</v>
      </c>
      <c r="C16" s="2"/>
    </row>
    <row r="17" spans="1:3" x14ac:dyDescent="0.25">
      <c r="A17" s="1"/>
      <c r="B17" s="1" t="s">
        <v>44</v>
      </c>
      <c r="C17" s="9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26D70-3FD5-485A-8E38-037522DC2CC0}">
  <sheetPr>
    <tabColor rgb="FFFF0000"/>
  </sheetPr>
  <dimension ref="A1:H17"/>
  <sheetViews>
    <sheetView zoomScale="190" zoomScaleNormal="190" workbookViewId="0">
      <selection activeCell="C4" sqref="C4"/>
    </sheetView>
  </sheetViews>
  <sheetFormatPr defaultRowHeight="15" x14ac:dyDescent="0.25"/>
  <cols>
    <col min="1" max="1" width="12.140625" customWidth="1"/>
    <col min="2" max="2" width="10.85546875" customWidth="1"/>
    <col min="3" max="3" width="13.7109375" bestFit="1" customWidth="1"/>
    <col min="7" max="7" width="22.140625" customWidth="1"/>
  </cols>
  <sheetData>
    <row r="1" spans="1:8" x14ac:dyDescent="0.25">
      <c r="A1" s="93" t="s">
        <v>98</v>
      </c>
      <c r="B1" s="94"/>
      <c r="C1" s="94"/>
      <c r="D1" s="94"/>
      <c r="E1" s="94"/>
      <c r="F1" s="94"/>
      <c r="G1" s="94"/>
      <c r="H1" s="95"/>
    </row>
    <row r="3" spans="1:8" x14ac:dyDescent="0.25">
      <c r="A3" s="7" t="s">
        <v>1</v>
      </c>
      <c r="B3" s="7" t="s">
        <v>2</v>
      </c>
      <c r="C3" s="7" t="s">
        <v>76</v>
      </c>
      <c r="E3" s="5" t="s">
        <v>3</v>
      </c>
      <c r="G3" s="5" t="s">
        <v>108</v>
      </c>
    </row>
    <row r="4" spans="1:8" x14ac:dyDescent="0.25">
      <c r="A4" s="1" t="s">
        <v>39</v>
      </c>
      <c r="B4" s="1">
        <v>5262.26</v>
      </c>
      <c r="C4" s="91">
        <f t="shared" ref="C4:C16" si="0">ROUND(B4*$E$4,2)</f>
        <v>77.62</v>
      </c>
      <c r="E4" s="96">
        <v>1.4749999999999999E-2</v>
      </c>
      <c r="G4" s="91">
        <f t="shared" ref="G4:G16" si="1">B4*$E$4</f>
        <v>77.618335000000002</v>
      </c>
    </row>
    <row r="5" spans="1:8" x14ac:dyDescent="0.25">
      <c r="A5" s="1" t="s">
        <v>99</v>
      </c>
      <c r="B5" s="1">
        <v>5531.85</v>
      </c>
      <c r="C5" s="91">
        <f t="shared" si="0"/>
        <v>81.59</v>
      </c>
      <c r="G5" s="91">
        <f t="shared" si="1"/>
        <v>81.594787499999995</v>
      </c>
    </row>
    <row r="6" spans="1:8" x14ac:dyDescent="0.25">
      <c r="A6" s="1" t="s">
        <v>100</v>
      </c>
      <c r="B6" s="1">
        <v>5867.76</v>
      </c>
      <c r="C6" s="91">
        <f t="shared" si="0"/>
        <v>86.55</v>
      </c>
      <c r="G6" s="91">
        <f t="shared" si="1"/>
        <v>86.549459999999996</v>
      </c>
    </row>
    <row r="7" spans="1:8" x14ac:dyDescent="0.25">
      <c r="A7" s="1" t="s">
        <v>101</v>
      </c>
      <c r="B7" s="1">
        <v>4976.26</v>
      </c>
      <c r="C7" s="91">
        <f t="shared" si="0"/>
        <v>73.400000000000006</v>
      </c>
      <c r="G7" s="91">
        <f t="shared" si="1"/>
        <v>73.399834999999996</v>
      </c>
    </row>
    <row r="8" spans="1:8" x14ac:dyDescent="0.25">
      <c r="A8" s="1" t="s">
        <v>35</v>
      </c>
      <c r="B8" s="1">
        <v>5938.27</v>
      </c>
      <c r="C8" s="91">
        <f t="shared" si="0"/>
        <v>87.59</v>
      </c>
      <c r="G8" s="91">
        <f t="shared" si="1"/>
        <v>87.589482500000003</v>
      </c>
    </row>
    <row r="9" spans="1:8" x14ac:dyDescent="0.25">
      <c r="A9" s="1" t="s">
        <v>99</v>
      </c>
      <c r="B9" s="1">
        <v>4290.34</v>
      </c>
      <c r="C9" s="91">
        <f t="shared" si="0"/>
        <v>63.28</v>
      </c>
      <c r="G9" s="91">
        <f t="shared" si="1"/>
        <v>63.282514999999997</v>
      </c>
    </row>
    <row r="10" spans="1:8" x14ac:dyDescent="0.25">
      <c r="A10" s="1" t="s">
        <v>102</v>
      </c>
      <c r="B10" s="1">
        <v>5000.3999999999996</v>
      </c>
      <c r="C10" s="91">
        <f t="shared" si="0"/>
        <v>73.760000000000005</v>
      </c>
      <c r="G10" s="91">
        <f t="shared" si="1"/>
        <v>73.755899999999997</v>
      </c>
    </row>
    <row r="11" spans="1:8" x14ac:dyDescent="0.25">
      <c r="A11" s="1" t="s">
        <v>103</v>
      </c>
      <c r="B11" s="1">
        <v>4780.87</v>
      </c>
      <c r="C11" s="91">
        <f t="shared" si="0"/>
        <v>70.52</v>
      </c>
      <c r="G11" s="91">
        <f t="shared" si="1"/>
        <v>70.517832499999997</v>
      </c>
    </row>
    <row r="12" spans="1:8" x14ac:dyDescent="0.25">
      <c r="A12" s="1" t="s">
        <v>104</v>
      </c>
      <c r="B12" s="1">
        <v>4536.95</v>
      </c>
      <c r="C12" s="91">
        <f t="shared" si="0"/>
        <v>66.92</v>
      </c>
      <c r="G12" s="91">
        <f t="shared" si="1"/>
        <v>66.920012499999999</v>
      </c>
    </row>
    <row r="13" spans="1:8" x14ac:dyDescent="0.25">
      <c r="A13" s="1" t="s">
        <v>105</v>
      </c>
      <c r="B13" s="1">
        <v>4070.94</v>
      </c>
      <c r="C13" s="91">
        <f t="shared" si="0"/>
        <v>60.05</v>
      </c>
      <c r="G13" s="91">
        <f t="shared" si="1"/>
        <v>60.046364999999994</v>
      </c>
    </row>
    <row r="14" spans="1:8" x14ac:dyDescent="0.25">
      <c r="A14" s="1" t="s">
        <v>106</v>
      </c>
      <c r="B14" s="1">
        <v>5018.7299999999996</v>
      </c>
      <c r="C14" s="91">
        <f t="shared" si="0"/>
        <v>74.03</v>
      </c>
      <c r="G14" s="91">
        <f t="shared" si="1"/>
        <v>74.026267499999989</v>
      </c>
    </row>
    <row r="15" spans="1:8" x14ac:dyDescent="0.25">
      <c r="A15" s="1" t="s">
        <v>39</v>
      </c>
      <c r="B15" s="1">
        <v>4322.54</v>
      </c>
      <c r="C15" s="91">
        <f t="shared" si="0"/>
        <v>63.76</v>
      </c>
      <c r="G15" s="91">
        <f t="shared" si="1"/>
        <v>63.757464999999996</v>
      </c>
    </row>
    <row r="16" spans="1:8" x14ac:dyDescent="0.25">
      <c r="A16" s="1" t="s">
        <v>107</v>
      </c>
      <c r="B16" s="1">
        <v>4969.74</v>
      </c>
      <c r="C16" s="91">
        <f t="shared" si="0"/>
        <v>73.3</v>
      </c>
      <c r="G16" s="91">
        <f t="shared" si="1"/>
        <v>73.303664999999995</v>
      </c>
    </row>
    <row r="17" spans="1:7" x14ac:dyDescent="0.25">
      <c r="A17" s="1"/>
      <c r="B17" s="1" t="s">
        <v>44</v>
      </c>
      <c r="C17" s="98">
        <f>SUM(C4:C16)</f>
        <v>952.36999999999978</v>
      </c>
      <c r="G17" s="98">
        <f>SUM(G4:G16)</f>
        <v>952.36192249999999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7D19-075D-4DA2-A61E-709B3F9C4E89}">
  <sheetPr>
    <tabColor rgb="FFFFFF00"/>
  </sheetPr>
  <dimension ref="A1:S23"/>
  <sheetViews>
    <sheetView tabSelected="1" zoomScaleNormal="100" workbookViewId="0">
      <selection activeCell="V35" sqref="V35"/>
    </sheetView>
  </sheetViews>
  <sheetFormatPr defaultRowHeight="15" x14ac:dyDescent="0.25"/>
  <cols>
    <col min="1" max="1" width="7.7109375" customWidth="1"/>
    <col min="2" max="2" width="3" customWidth="1"/>
    <col min="3" max="8" width="10.28515625" customWidth="1"/>
    <col min="9" max="9" width="17" customWidth="1"/>
    <col min="10" max="17" width="10.28515625" customWidth="1"/>
    <col min="18" max="18" width="3.28515625" customWidth="1"/>
  </cols>
  <sheetData>
    <row r="1" spans="1:19" ht="15.75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8.75" customHeight="1" thickTop="1" x14ac:dyDescent="0.5">
      <c r="A2" s="17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17"/>
    </row>
    <row r="3" spans="1:19" ht="32.25" x14ac:dyDescent="0.5">
      <c r="A3" s="17"/>
      <c r="B3" s="22" t="s">
        <v>113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3"/>
      <c r="S3" s="17"/>
    </row>
    <row r="4" spans="1:19" ht="32.25" x14ac:dyDescent="0.5">
      <c r="A4" s="17"/>
      <c r="B4" s="22" t="s">
        <v>32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3"/>
      <c r="S4" s="17"/>
    </row>
    <row r="5" spans="1:19" ht="26.25" x14ac:dyDescent="0.4">
      <c r="A5" s="17"/>
      <c r="B5" s="24"/>
      <c r="C5" s="11"/>
      <c r="D5" s="11"/>
      <c r="E5" s="11"/>
      <c r="F5" s="12"/>
      <c r="G5" s="12"/>
      <c r="H5" s="12"/>
      <c r="I5" s="12"/>
      <c r="J5" s="13"/>
      <c r="K5" s="12"/>
      <c r="L5" s="13"/>
      <c r="M5" s="13"/>
      <c r="N5" s="10"/>
      <c r="O5" s="14"/>
      <c r="P5" s="14"/>
      <c r="Q5" s="14"/>
      <c r="R5" s="25"/>
      <c r="S5" s="17"/>
    </row>
    <row r="6" spans="1:19" ht="26.25" x14ac:dyDescent="0.4">
      <c r="A6" s="17"/>
      <c r="B6" s="24"/>
      <c r="C6" s="11" t="s">
        <v>0</v>
      </c>
      <c r="D6" s="11"/>
      <c r="E6" s="11"/>
      <c r="F6" s="12"/>
      <c r="G6" s="12"/>
      <c r="H6" s="12"/>
      <c r="I6" s="12"/>
      <c r="J6" s="13"/>
      <c r="K6" s="12"/>
      <c r="L6" s="13"/>
      <c r="M6" s="13"/>
      <c r="N6" s="10"/>
      <c r="O6" s="14"/>
      <c r="P6" s="15"/>
      <c r="Q6" s="12"/>
      <c r="R6" s="26"/>
      <c r="S6" s="17"/>
    </row>
    <row r="7" spans="1:19" ht="26.25" x14ac:dyDescent="0.4">
      <c r="A7" s="17"/>
      <c r="B7" s="24"/>
      <c r="C7" s="11" t="s">
        <v>128</v>
      </c>
      <c r="D7" s="11"/>
      <c r="E7" s="11"/>
      <c r="F7" s="12"/>
      <c r="G7" s="12"/>
      <c r="H7" s="12"/>
      <c r="I7" s="12"/>
      <c r="J7" s="13"/>
      <c r="K7" s="12"/>
      <c r="L7" s="13"/>
      <c r="M7" s="13"/>
      <c r="N7" s="10"/>
      <c r="O7" s="12"/>
      <c r="P7" s="12"/>
      <c r="Q7" s="12"/>
      <c r="R7" s="26"/>
      <c r="S7" s="17"/>
    </row>
    <row r="8" spans="1:19" ht="26.25" x14ac:dyDescent="0.4">
      <c r="A8" s="17"/>
      <c r="B8" s="24"/>
      <c r="C8" s="11" t="s">
        <v>129</v>
      </c>
      <c r="D8" s="11"/>
      <c r="E8" s="11"/>
      <c r="F8" s="12"/>
      <c r="G8" s="12"/>
      <c r="H8" s="12"/>
      <c r="I8" s="12"/>
      <c r="J8" s="13"/>
      <c r="K8" s="12"/>
      <c r="L8" s="13"/>
      <c r="M8" s="13"/>
      <c r="N8" s="10"/>
      <c r="O8" s="12"/>
      <c r="P8" s="12"/>
      <c r="Q8" s="12"/>
      <c r="R8" s="26"/>
      <c r="S8" s="17"/>
    </row>
    <row r="9" spans="1:19" ht="26.25" x14ac:dyDescent="0.4">
      <c r="A9" s="17"/>
      <c r="B9" s="24"/>
      <c r="C9" s="11" t="s">
        <v>130</v>
      </c>
      <c r="D9" s="11"/>
      <c r="E9" s="11"/>
      <c r="F9" s="12"/>
      <c r="G9" s="12"/>
      <c r="H9" s="12"/>
      <c r="I9" s="12"/>
      <c r="J9" s="13"/>
      <c r="K9" s="12"/>
      <c r="L9" s="13"/>
      <c r="M9" s="13"/>
      <c r="N9" s="10"/>
      <c r="O9" s="12"/>
      <c r="P9" s="12"/>
      <c r="Q9" s="12"/>
      <c r="R9" s="26"/>
      <c r="S9" s="17"/>
    </row>
    <row r="10" spans="1:19" ht="26.25" x14ac:dyDescent="0.4">
      <c r="A10" s="17"/>
      <c r="B10" s="24"/>
      <c r="C10" s="11" t="s">
        <v>131</v>
      </c>
      <c r="D10" s="11"/>
      <c r="E10" s="11"/>
      <c r="F10" s="12"/>
      <c r="G10" s="12"/>
      <c r="H10" s="12"/>
      <c r="I10" s="12"/>
      <c r="J10" s="13"/>
      <c r="K10" s="12"/>
      <c r="L10" s="13"/>
      <c r="M10" s="13"/>
      <c r="N10" s="10"/>
      <c r="O10" s="12"/>
      <c r="P10" s="12"/>
      <c r="Q10" s="12"/>
      <c r="R10" s="26"/>
      <c r="S10" s="17"/>
    </row>
    <row r="11" spans="1:19" ht="26.25" x14ac:dyDescent="0.4">
      <c r="A11" s="17"/>
      <c r="B11" s="24"/>
      <c r="C11" s="11" t="s">
        <v>132</v>
      </c>
      <c r="D11" s="11"/>
      <c r="E11" s="11"/>
      <c r="F11" s="12"/>
      <c r="G11" s="12"/>
      <c r="H11" s="12"/>
      <c r="I11" s="12"/>
      <c r="J11" s="13"/>
      <c r="K11" s="12"/>
      <c r="L11" s="13"/>
      <c r="M11" s="13"/>
      <c r="N11" s="10"/>
      <c r="O11" s="12"/>
      <c r="P11" s="12"/>
      <c r="Q11" s="12"/>
      <c r="R11" s="26"/>
      <c r="S11" s="17"/>
    </row>
    <row r="12" spans="1:19" ht="26.25" x14ac:dyDescent="0.4">
      <c r="A12" s="17"/>
      <c r="B12" s="24"/>
      <c r="C12" s="11"/>
      <c r="D12" s="11"/>
      <c r="E12" s="11"/>
      <c r="F12" s="12"/>
      <c r="G12" s="12"/>
      <c r="H12" s="12"/>
      <c r="I12" s="12"/>
      <c r="J12" s="13"/>
      <c r="K12" s="12"/>
      <c r="L12" s="13"/>
      <c r="M12" s="13"/>
      <c r="N12" s="10"/>
      <c r="O12" s="12"/>
      <c r="P12" s="12"/>
      <c r="Q12" s="12"/>
      <c r="R12" s="26"/>
      <c r="S12" s="17"/>
    </row>
    <row r="13" spans="1:19" ht="26.25" x14ac:dyDescent="0.4">
      <c r="A13" s="17"/>
      <c r="B13" s="24"/>
      <c r="C13" s="11"/>
      <c r="D13" s="11"/>
      <c r="E13" s="11"/>
      <c r="F13" s="12"/>
      <c r="G13" s="12"/>
      <c r="H13" s="12"/>
      <c r="I13" s="12"/>
      <c r="J13" s="13"/>
      <c r="K13" s="12"/>
      <c r="L13" s="13"/>
      <c r="M13" s="13"/>
      <c r="N13" s="10"/>
      <c r="O13" s="12"/>
      <c r="P13" s="12"/>
      <c r="Q13" s="12"/>
      <c r="R13" s="26"/>
      <c r="S13" s="17"/>
    </row>
    <row r="14" spans="1:19" ht="26.25" x14ac:dyDescent="0.4">
      <c r="A14" s="17"/>
      <c r="B14" s="24"/>
      <c r="C14" s="11"/>
      <c r="D14" s="11"/>
      <c r="E14" s="11"/>
      <c r="F14" s="12"/>
      <c r="G14" s="12"/>
      <c r="H14" s="12"/>
      <c r="I14" s="12"/>
      <c r="J14" s="13"/>
      <c r="K14" s="12"/>
      <c r="L14" s="13"/>
      <c r="M14" s="13"/>
      <c r="N14" s="12"/>
      <c r="O14" s="12"/>
      <c r="P14" s="12"/>
      <c r="Q14" s="12"/>
      <c r="R14" s="26"/>
      <c r="S14" s="17"/>
    </row>
    <row r="15" spans="1:19" ht="26.25" x14ac:dyDescent="0.4">
      <c r="A15" s="17"/>
      <c r="B15" s="24"/>
      <c r="C15" s="11"/>
      <c r="D15" s="11"/>
      <c r="E15" s="11"/>
      <c r="F15" s="12"/>
      <c r="G15" s="12"/>
      <c r="H15" s="12"/>
      <c r="I15" s="12"/>
      <c r="J15" s="13"/>
      <c r="K15" s="12"/>
      <c r="L15" s="13"/>
      <c r="M15" s="13"/>
      <c r="N15" s="12"/>
      <c r="O15" s="12"/>
      <c r="P15" s="12"/>
      <c r="Q15" s="12"/>
      <c r="R15" s="26"/>
      <c r="S15" s="17"/>
    </row>
    <row r="16" spans="1:19" ht="26.25" x14ac:dyDescent="0.4">
      <c r="A16" s="17"/>
      <c r="B16" s="24"/>
      <c r="C16" s="11"/>
      <c r="D16" s="11"/>
      <c r="E16" s="11"/>
      <c r="F16" s="12"/>
      <c r="G16" s="12"/>
      <c r="H16" s="12"/>
      <c r="I16" s="12"/>
      <c r="J16" s="13"/>
      <c r="K16" s="12"/>
      <c r="L16" s="13"/>
      <c r="M16" s="13"/>
      <c r="N16" s="12"/>
      <c r="O16" s="12"/>
      <c r="P16" s="12"/>
      <c r="Q16" s="12"/>
      <c r="R16" s="26"/>
      <c r="S16" s="17"/>
    </row>
    <row r="17" spans="1:19" ht="26.25" x14ac:dyDescent="0.4">
      <c r="A17" s="17"/>
      <c r="B17" s="24"/>
      <c r="C17" s="11"/>
      <c r="D17" s="11"/>
      <c r="E17" s="11"/>
      <c r="F17" s="11"/>
      <c r="G17" s="11"/>
      <c r="H17" s="12"/>
      <c r="I17" s="12"/>
      <c r="J17" s="13"/>
      <c r="K17" s="12"/>
      <c r="L17" s="12"/>
      <c r="M17" s="14"/>
      <c r="N17" s="12"/>
      <c r="O17" s="12"/>
      <c r="P17" s="12"/>
      <c r="Q17" s="12"/>
      <c r="R17" s="26"/>
      <c r="S17" s="17"/>
    </row>
    <row r="18" spans="1:19" ht="22.5" x14ac:dyDescent="0.35">
      <c r="A18" s="17"/>
      <c r="B18" s="27"/>
      <c r="C18" s="12"/>
      <c r="D18" s="12"/>
      <c r="E18" s="12"/>
      <c r="F18" s="12"/>
      <c r="G18" s="12"/>
      <c r="H18" s="12"/>
      <c r="I18" s="12"/>
      <c r="J18" s="13"/>
      <c r="K18" s="12"/>
      <c r="L18" s="12"/>
      <c r="M18" s="14"/>
      <c r="N18" s="12"/>
      <c r="O18" s="12"/>
      <c r="P18" s="12"/>
      <c r="Q18" s="12"/>
      <c r="R18" s="26"/>
      <c r="S18" s="17"/>
    </row>
    <row r="19" spans="1:19" ht="22.5" x14ac:dyDescent="0.35">
      <c r="A19" s="17"/>
      <c r="B19" s="2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  <c r="N19" s="12"/>
      <c r="O19" s="12"/>
      <c r="P19" s="12"/>
      <c r="Q19" s="12"/>
      <c r="R19" s="26"/>
      <c r="S19" s="17"/>
    </row>
    <row r="20" spans="1:19" ht="22.5" x14ac:dyDescent="0.35">
      <c r="A20" s="17"/>
      <c r="B20" s="2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4"/>
      <c r="N20" s="12"/>
      <c r="O20" s="12"/>
      <c r="P20" s="12"/>
      <c r="Q20" s="12"/>
      <c r="R20" s="26"/>
      <c r="S20" s="17"/>
    </row>
    <row r="21" spans="1:19" ht="15.75" thickBot="1" x14ac:dyDescent="0.3">
      <c r="A21" s="17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17"/>
    </row>
    <row r="22" spans="1:19" ht="15.75" thickTop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8A76-BC05-46EB-AFF7-07FC401FFC53}">
  <sheetPr>
    <tabColor rgb="FF0000FF"/>
  </sheetPr>
  <dimension ref="A1:H16"/>
  <sheetViews>
    <sheetView zoomScale="145" zoomScaleNormal="145" workbookViewId="0">
      <selection activeCell="C4" sqref="C4"/>
    </sheetView>
  </sheetViews>
  <sheetFormatPr defaultRowHeight="15" x14ac:dyDescent="0.25"/>
  <cols>
    <col min="1" max="1" width="12.140625" customWidth="1"/>
    <col min="2" max="2" width="10.85546875" customWidth="1"/>
    <col min="3" max="3" width="13.7109375" bestFit="1" customWidth="1"/>
    <col min="5" max="5" width="21.42578125" customWidth="1"/>
  </cols>
  <sheetData>
    <row r="1" spans="1:8" x14ac:dyDescent="0.25">
      <c r="A1" s="93" t="s">
        <v>109</v>
      </c>
      <c r="B1" s="94"/>
      <c r="C1" s="94"/>
      <c r="D1" s="94"/>
      <c r="E1" s="94"/>
      <c r="F1" s="94"/>
      <c r="G1" s="94"/>
      <c r="H1" s="95"/>
    </row>
    <row r="3" spans="1:8" x14ac:dyDescent="0.25">
      <c r="A3" s="7" t="s">
        <v>1</v>
      </c>
      <c r="B3" s="7" t="s">
        <v>34</v>
      </c>
      <c r="C3" s="7" t="s">
        <v>76</v>
      </c>
      <c r="E3" s="5" t="s">
        <v>110</v>
      </c>
    </row>
    <row r="4" spans="1:8" x14ac:dyDescent="0.25">
      <c r="A4" s="1" t="s">
        <v>39</v>
      </c>
      <c r="B4" s="1">
        <v>300</v>
      </c>
      <c r="C4" s="2">
        <f t="shared" ref="C4:C16" si="0">B4*$E$4</f>
        <v>31.424999999999997</v>
      </c>
      <c r="E4" s="104">
        <v>0.10475</v>
      </c>
    </row>
    <row r="5" spans="1:8" x14ac:dyDescent="0.25">
      <c r="A5" s="1" t="s">
        <v>99</v>
      </c>
      <c r="B5" s="1">
        <v>300</v>
      </c>
      <c r="C5" s="2">
        <f t="shared" si="0"/>
        <v>31.424999999999997</v>
      </c>
    </row>
    <row r="6" spans="1:8" x14ac:dyDescent="0.25">
      <c r="A6" s="1" t="s">
        <v>100</v>
      </c>
      <c r="B6" s="1">
        <v>300</v>
      </c>
      <c r="C6" s="2">
        <f t="shared" si="0"/>
        <v>31.424999999999997</v>
      </c>
      <c r="E6" s="105" t="s">
        <v>144</v>
      </c>
    </row>
    <row r="7" spans="1:8" x14ac:dyDescent="0.25">
      <c r="A7" s="1" t="s">
        <v>101</v>
      </c>
      <c r="B7" s="1">
        <v>300</v>
      </c>
      <c r="C7" s="2">
        <f t="shared" si="0"/>
        <v>31.424999999999997</v>
      </c>
    </row>
    <row r="8" spans="1:8" x14ac:dyDescent="0.25">
      <c r="A8" s="1" t="s">
        <v>35</v>
      </c>
      <c r="B8" s="1">
        <v>300</v>
      </c>
      <c r="C8" s="2">
        <f t="shared" si="0"/>
        <v>31.424999999999997</v>
      </c>
    </row>
    <row r="9" spans="1:8" x14ac:dyDescent="0.25">
      <c r="A9" s="1" t="s">
        <v>99</v>
      </c>
      <c r="B9" s="1">
        <v>400</v>
      </c>
      <c r="C9" s="2">
        <f t="shared" si="0"/>
        <v>41.9</v>
      </c>
    </row>
    <row r="10" spans="1:8" x14ac:dyDescent="0.25">
      <c r="A10" s="1" t="s">
        <v>102</v>
      </c>
      <c r="B10" s="1">
        <v>300</v>
      </c>
      <c r="C10" s="2">
        <f t="shared" si="0"/>
        <v>31.424999999999997</v>
      </c>
    </row>
    <row r="11" spans="1:8" x14ac:dyDescent="0.25">
      <c r="A11" s="1" t="s">
        <v>103</v>
      </c>
      <c r="B11" s="1">
        <v>400</v>
      </c>
      <c r="C11" s="2">
        <f t="shared" si="0"/>
        <v>41.9</v>
      </c>
    </row>
    <row r="12" spans="1:8" x14ac:dyDescent="0.25">
      <c r="A12" s="1" t="s">
        <v>104</v>
      </c>
      <c r="B12" s="1">
        <v>300</v>
      </c>
      <c r="C12" s="2">
        <f t="shared" si="0"/>
        <v>31.424999999999997</v>
      </c>
    </row>
    <row r="13" spans="1:8" x14ac:dyDescent="0.25">
      <c r="A13" s="1" t="s">
        <v>105</v>
      </c>
      <c r="B13" s="1">
        <v>400</v>
      </c>
      <c r="C13" s="2">
        <f t="shared" si="0"/>
        <v>41.9</v>
      </c>
    </row>
    <row r="14" spans="1:8" x14ac:dyDescent="0.25">
      <c r="A14" s="1" t="s">
        <v>106</v>
      </c>
      <c r="B14" s="1">
        <v>400</v>
      </c>
      <c r="C14" s="2">
        <f t="shared" si="0"/>
        <v>41.9</v>
      </c>
    </row>
    <row r="15" spans="1:8" x14ac:dyDescent="0.25">
      <c r="A15" s="1" t="s">
        <v>39</v>
      </c>
      <c r="B15" s="1">
        <v>200</v>
      </c>
      <c r="C15" s="2">
        <f t="shared" si="0"/>
        <v>20.95</v>
      </c>
    </row>
    <row r="16" spans="1:8" x14ac:dyDescent="0.25">
      <c r="A16" s="1" t="s">
        <v>107</v>
      </c>
      <c r="B16" s="1">
        <v>400</v>
      </c>
      <c r="C16" s="2">
        <f t="shared" si="0"/>
        <v>41.9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200A-EB41-4F54-B107-BDE23128084F}">
  <sheetPr>
    <tabColor rgb="FFFF0000"/>
  </sheetPr>
  <dimension ref="A1:H18"/>
  <sheetViews>
    <sheetView zoomScale="160" zoomScaleNormal="160" workbookViewId="0">
      <selection activeCell="C4" sqref="C4"/>
    </sheetView>
  </sheetViews>
  <sheetFormatPr defaultRowHeight="15" x14ac:dyDescent="0.25"/>
  <cols>
    <col min="1" max="1" width="12.140625" customWidth="1"/>
    <col min="2" max="2" width="10.85546875" customWidth="1"/>
    <col min="3" max="3" width="13.7109375" bestFit="1" customWidth="1"/>
    <col min="5" max="5" width="21.42578125" customWidth="1"/>
  </cols>
  <sheetData>
    <row r="1" spans="1:8" x14ac:dyDescent="0.25">
      <c r="A1" s="93" t="s">
        <v>140</v>
      </c>
      <c r="B1" s="94"/>
      <c r="C1" s="94"/>
      <c r="D1" s="94"/>
      <c r="E1" s="94"/>
      <c r="F1" s="94"/>
      <c r="G1" s="94"/>
      <c r="H1" s="95"/>
    </row>
    <row r="3" spans="1:8" x14ac:dyDescent="0.25">
      <c r="A3" s="7" t="s">
        <v>1</v>
      </c>
      <c r="B3" s="7" t="s">
        <v>34</v>
      </c>
      <c r="C3" s="7" t="s">
        <v>76</v>
      </c>
      <c r="E3" s="5" t="s">
        <v>110</v>
      </c>
    </row>
    <row r="4" spans="1:8" x14ac:dyDescent="0.25">
      <c r="A4" s="1" t="s">
        <v>39</v>
      </c>
      <c r="B4" s="1">
        <v>300</v>
      </c>
      <c r="C4" s="2">
        <f t="shared" ref="C4:C16" si="0">B4*$E$4</f>
        <v>31.424999999999997</v>
      </c>
      <c r="E4" s="104">
        <v>0.10475</v>
      </c>
    </row>
    <row r="5" spans="1:8" x14ac:dyDescent="0.25">
      <c r="A5" s="1" t="s">
        <v>99</v>
      </c>
      <c r="B5" s="1">
        <v>300</v>
      </c>
      <c r="C5" s="2">
        <f t="shared" si="0"/>
        <v>31.424999999999997</v>
      </c>
    </row>
    <row r="6" spans="1:8" x14ac:dyDescent="0.25">
      <c r="A6" s="1" t="s">
        <v>100</v>
      </c>
      <c r="B6" s="1">
        <v>300</v>
      </c>
      <c r="C6" s="2">
        <f t="shared" si="0"/>
        <v>31.424999999999997</v>
      </c>
      <c r="E6" s="105" t="s">
        <v>144</v>
      </c>
    </row>
    <row r="7" spans="1:8" x14ac:dyDescent="0.25">
      <c r="A7" s="1" t="s">
        <v>101</v>
      </c>
      <c r="B7" s="1">
        <v>300</v>
      </c>
      <c r="C7" s="2">
        <f t="shared" si="0"/>
        <v>31.424999999999997</v>
      </c>
      <c r="E7" t="s">
        <v>141</v>
      </c>
    </row>
    <row r="8" spans="1:8" x14ac:dyDescent="0.25">
      <c r="A8" s="1" t="s">
        <v>35</v>
      </c>
      <c r="B8" s="1">
        <v>300</v>
      </c>
      <c r="C8" s="2">
        <f t="shared" si="0"/>
        <v>31.424999999999997</v>
      </c>
      <c r="E8" t="s">
        <v>142</v>
      </c>
    </row>
    <row r="9" spans="1:8" x14ac:dyDescent="0.25">
      <c r="A9" s="1" t="s">
        <v>99</v>
      </c>
      <c r="B9" s="1">
        <v>400</v>
      </c>
      <c r="C9" s="2">
        <f t="shared" si="0"/>
        <v>41.9</v>
      </c>
      <c r="E9" t="s">
        <v>134</v>
      </c>
    </row>
    <row r="10" spans="1:8" x14ac:dyDescent="0.25">
      <c r="A10" s="1" t="s">
        <v>102</v>
      </c>
      <c r="B10" s="1">
        <v>300</v>
      </c>
      <c r="C10" s="2">
        <f t="shared" si="0"/>
        <v>31.424999999999997</v>
      </c>
      <c r="E10" t="s">
        <v>135</v>
      </c>
    </row>
    <row r="11" spans="1:8" x14ac:dyDescent="0.25">
      <c r="A11" s="1" t="s">
        <v>103</v>
      </c>
      <c r="B11" s="1">
        <v>400</v>
      </c>
      <c r="C11" s="2">
        <f t="shared" si="0"/>
        <v>41.9</v>
      </c>
      <c r="E11" t="s">
        <v>136</v>
      </c>
    </row>
    <row r="12" spans="1:8" x14ac:dyDescent="0.25">
      <c r="A12" s="1" t="s">
        <v>104</v>
      </c>
      <c r="B12" s="1">
        <v>300</v>
      </c>
      <c r="C12" s="2">
        <f t="shared" si="0"/>
        <v>31.424999999999997</v>
      </c>
      <c r="E12" t="s">
        <v>137</v>
      </c>
    </row>
    <row r="13" spans="1:8" x14ac:dyDescent="0.25">
      <c r="A13" s="1" t="s">
        <v>105</v>
      </c>
      <c r="B13" s="1">
        <v>400</v>
      </c>
      <c r="C13" s="2">
        <f t="shared" si="0"/>
        <v>41.9</v>
      </c>
      <c r="E13" t="s">
        <v>138</v>
      </c>
    </row>
    <row r="14" spans="1:8" x14ac:dyDescent="0.25">
      <c r="A14" s="1" t="s">
        <v>106</v>
      </c>
      <c r="B14" s="1">
        <v>400</v>
      </c>
      <c r="C14" s="2">
        <f t="shared" si="0"/>
        <v>41.9</v>
      </c>
      <c r="E14" t="s">
        <v>139</v>
      </c>
    </row>
    <row r="15" spans="1:8" x14ac:dyDescent="0.25">
      <c r="A15" s="1" t="s">
        <v>39</v>
      </c>
      <c r="B15" s="1">
        <v>200</v>
      </c>
      <c r="C15" s="2">
        <f t="shared" si="0"/>
        <v>20.95</v>
      </c>
    </row>
    <row r="16" spans="1:8" x14ac:dyDescent="0.25">
      <c r="A16" s="1" t="s">
        <v>107</v>
      </c>
      <c r="B16" s="1">
        <v>400</v>
      </c>
      <c r="C16" s="2">
        <f t="shared" si="0"/>
        <v>41.9</v>
      </c>
      <c r="E16" t="s">
        <v>143</v>
      </c>
    </row>
    <row r="17" spans="5:5" x14ac:dyDescent="0.25">
      <c r="E17" t="s">
        <v>111</v>
      </c>
    </row>
    <row r="18" spans="5:5" x14ac:dyDescent="0.25">
      <c r="E18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74C65-40B0-47D8-837B-E02EB947F5CF}">
  <sheetPr>
    <tabColor rgb="FF0000FF"/>
  </sheetPr>
  <dimension ref="E1:H10"/>
  <sheetViews>
    <sheetView topLeftCell="D1" zoomScale="190" zoomScaleNormal="190" workbookViewId="0">
      <selection activeCell="F2" sqref="F2"/>
    </sheetView>
  </sheetViews>
  <sheetFormatPr defaultRowHeight="15" x14ac:dyDescent="0.25"/>
  <cols>
    <col min="1" max="5" width="8.7109375" customWidth="1"/>
    <col min="6" max="6" width="11.85546875" customWidth="1"/>
    <col min="7" max="7" width="2.140625" customWidth="1"/>
    <col min="8" max="8" width="14.7109375" bestFit="1" customWidth="1"/>
    <col min="9" max="9" width="9.140625" customWidth="1"/>
  </cols>
  <sheetData>
    <row r="1" spans="5:8" x14ac:dyDescent="0.25">
      <c r="E1" s="7" t="s">
        <v>1</v>
      </c>
      <c r="F1" s="7" t="s">
        <v>34</v>
      </c>
      <c r="H1" s="31" t="s">
        <v>33</v>
      </c>
    </row>
    <row r="2" spans="5:8" x14ac:dyDescent="0.25">
      <c r="E2" s="1" t="s">
        <v>35</v>
      </c>
      <c r="F2" s="36">
        <v>35060.705600000001</v>
      </c>
    </row>
    <row r="3" spans="5:8" x14ac:dyDescent="0.25">
      <c r="E3" s="1" t="s">
        <v>36</v>
      </c>
      <c r="F3" s="6">
        <v>25341.700700000001</v>
      </c>
      <c r="H3" t="s">
        <v>115</v>
      </c>
    </row>
    <row r="4" spans="5:8" x14ac:dyDescent="0.25">
      <c r="E4" s="1" t="s">
        <v>37</v>
      </c>
      <c r="F4" s="6">
        <v>24428.465899999999</v>
      </c>
      <c r="H4" s="101" t="s">
        <v>116</v>
      </c>
    </row>
    <row r="5" spans="5:8" x14ac:dyDescent="0.25">
      <c r="E5" s="1" t="s">
        <v>38</v>
      </c>
      <c r="F5" s="6">
        <v>33965.603900000002</v>
      </c>
    </row>
    <row r="6" spans="5:8" x14ac:dyDescent="0.25">
      <c r="E6" s="1" t="s">
        <v>39</v>
      </c>
      <c r="F6" s="6">
        <v>29549.5599</v>
      </c>
      <c r="H6" s="31" t="s">
        <v>114</v>
      </c>
    </row>
    <row r="7" spans="5:8" x14ac:dyDescent="0.25">
      <c r="E7" s="1" t="s">
        <v>40</v>
      </c>
      <c r="F7" s="6">
        <v>25175.6986</v>
      </c>
      <c r="H7" t="s">
        <v>147</v>
      </c>
    </row>
    <row r="8" spans="5:8" x14ac:dyDescent="0.25">
      <c r="E8" s="1" t="s">
        <v>41</v>
      </c>
      <c r="F8" s="6">
        <v>47516.873200000002</v>
      </c>
    </row>
    <row r="9" spans="5:8" x14ac:dyDescent="0.25">
      <c r="E9" s="33"/>
      <c r="F9" s="34"/>
      <c r="H9" t="s">
        <v>146</v>
      </c>
    </row>
    <row r="10" spans="5:8" x14ac:dyDescent="0.25">
      <c r="H10" t="s">
        <v>145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C744-5767-43A5-BD01-8B737A4DD0DF}">
  <sheetPr>
    <tabColor rgb="FFFF0000"/>
  </sheetPr>
  <dimension ref="E1:H10"/>
  <sheetViews>
    <sheetView topLeftCell="D1" zoomScale="190" zoomScaleNormal="190" workbookViewId="0">
      <selection activeCell="F2" sqref="F2"/>
    </sheetView>
  </sheetViews>
  <sheetFormatPr defaultRowHeight="15" x14ac:dyDescent="0.25"/>
  <cols>
    <col min="1" max="5" width="8.7109375" customWidth="1"/>
    <col min="6" max="6" width="11.85546875" customWidth="1"/>
    <col min="7" max="7" width="2.140625" customWidth="1"/>
    <col min="8" max="8" width="14.7109375" bestFit="1" customWidth="1"/>
    <col min="9" max="9" width="9.140625" customWidth="1"/>
  </cols>
  <sheetData>
    <row r="1" spans="5:8" x14ac:dyDescent="0.25">
      <c r="E1" s="7" t="s">
        <v>1</v>
      </c>
      <c r="F1" s="7" t="s">
        <v>34</v>
      </c>
      <c r="H1" s="31" t="s">
        <v>33</v>
      </c>
    </row>
    <row r="2" spans="5:8" x14ac:dyDescent="0.25">
      <c r="E2" s="1" t="s">
        <v>35</v>
      </c>
      <c r="F2" s="32">
        <v>35060.705600000001</v>
      </c>
    </row>
    <row r="3" spans="5:8" x14ac:dyDescent="0.25">
      <c r="E3" s="1" t="s">
        <v>36</v>
      </c>
      <c r="F3" s="6">
        <v>25341.700700000001</v>
      </c>
      <c r="H3" t="s">
        <v>115</v>
      </c>
    </row>
    <row r="4" spans="5:8" x14ac:dyDescent="0.25">
      <c r="E4" s="1" t="s">
        <v>37</v>
      </c>
      <c r="F4" s="6">
        <v>24428.465899999999</v>
      </c>
      <c r="H4" s="101" t="s">
        <v>116</v>
      </c>
    </row>
    <row r="5" spans="5:8" x14ac:dyDescent="0.25">
      <c r="E5" s="1" t="s">
        <v>38</v>
      </c>
      <c r="F5" s="6">
        <v>33965.603900000002</v>
      </c>
    </row>
    <row r="6" spans="5:8" x14ac:dyDescent="0.25">
      <c r="E6" s="1" t="s">
        <v>39</v>
      </c>
      <c r="F6" s="6">
        <v>29549.5599</v>
      </c>
      <c r="H6" s="31" t="s">
        <v>114</v>
      </c>
    </row>
    <row r="7" spans="5:8" x14ac:dyDescent="0.25">
      <c r="E7" s="1" t="s">
        <v>40</v>
      </c>
      <c r="F7" s="6">
        <v>25175.6986</v>
      </c>
      <c r="H7" t="s">
        <v>147</v>
      </c>
    </row>
    <row r="8" spans="5:8" x14ac:dyDescent="0.25">
      <c r="E8" s="1" t="s">
        <v>41</v>
      </c>
      <c r="F8" s="6">
        <v>47516.873200000002</v>
      </c>
    </row>
    <row r="9" spans="5:8" x14ac:dyDescent="0.25">
      <c r="E9" s="33"/>
      <c r="F9" s="34"/>
      <c r="H9" t="s">
        <v>146</v>
      </c>
    </row>
    <row r="10" spans="5:8" x14ac:dyDescent="0.25">
      <c r="H10" t="s">
        <v>145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A3B59-78C7-4DB4-808A-3603EDFDEE77}">
  <sheetPr>
    <tabColor rgb="FF0000FF"/>
  </sheetPr>
  <dimension ref="A1:E6"/>
  <sheetViews>
    <sheetView zoomScale="250" zoomScaleNormal="250" workbookViewId="0">
      <selection activeCell="A2" sqref="A2"/>
    </sheetView>
  </sheetViews>
  <sheetFormatPr defaultRowHeight="15" x14ac:dyDescent="0.25"/>
  <cols>
    <col min="1" max="1" width="15.5703125" customWidth="1"/>
    <col min="2" max="2" width="8.7109375" customWidth="1"/>
    <col min="3" max="3" width="10.42578125" customWidth="1"/>
    <col min="4" max="4" width="2.140625" customWidth="1"/>
    <col min="5" max="5" width="25.85546875" customWidth="1"/>
    <col min="6" max="6" width="9.140625" customWidth="1"/>
  </cols>
  <sheetData>
    <row r="1" spans="1:5" x14ac:dyDescent="0.25">
      <c r="A1" s="7" t="s">
        <v>42</v>
      </c>
      <c r="B1" s="7" t="s">
        <v>43</v>
      </c>
      <c r="C1" s="7" t="s">
        <v>44</v>
      </c>
      <c r="E1" s="7" t="s">
        <v>45</v>
      </c>
    </row>
    <row r="2" spans="1:5" ht="30" x14ac:dyDescent="0.25">
      <c r="A2" s="36">
        <v>99.5</v>
      </c>
      <c r="B2" s="1">
        <v>2</v>
      </c>
      <c r="C2" s="3">
        <f>A2*B2</f>
        <v>199</v>
      </c>
      <c r="E2" s="37" t="str">
        <f ca="1">IF(_xlfn.ISFORMULA(C2),"Formula in cell "&amp;ADDRESS(ROW(C2),COLUMN(C2),4)&amp;" is:"&amp;CHAR(10)&amp;_xlfn.FORMULATEXT(C2)&amp;" ("&amp;A1&amp;"*"&amp;B1&amp;")","")</f>
        <v>Formula in cell C2 is:
=A2*B2 (Price*Quantity)</v>
      </c>
    </row>
    <row r="4" spans="1:5" x14ac:dyDescent="0.25">
      <c r="A4" s="31" t="s">
        <v>117</v>
      </c>
    </row>
    <row r="5" spans="1:5" x14ac:dyDescent="0.25">
      <c r="A5" s="38" t="s">
        <v>118</v>
      </c>
    </row>
    <row r="6" spans="1:5" x14ac:dyDescent="0.25">
      <c r="A6" s="38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7B04-4AEC-4C24-988F-11215900544D}">
  <sheetPr>
    <tabColor rgb="FFFF0000"/>
  </sheetPr>
  <dimension ref="A1:E6"/>
  <sheetViews>
    <sheetView zoomScale="235" zoomScaleNormal="235" workbookViewId="0">
      <selection activeCell="A2" sqref="A2"/>
    </sheetView>
  </sheetViews>
  <sheetFormatPr defaultRowHeight="15" x14ac:dyDescent="0.25"/>
  <cols>
    <col min="1" max="1" width="15.5703125" customWidth="1"/>
    <col min="2" max="2" width="8.7109375" customWidth="1"/>
    <col min="3" max="3" width="10.42578125" customWidth="1"/>
    <col min="4" max="4" width="2.140625" customWidth="1"/>
    <col min="5" max="5" width="25.85546875" customWidth="1"/>
    <col min="6" max="6" width="9.140625" customWidth="1"/>
  </cols>
  <sheetData>
    <row r="1" spans="1:5" x14ac:dyDescent="0.25">
      <c r="A1" s="7" t="s">
        <v>42</v>
      </c>
      <c r="B1" s="7" t="s">
        <v>43</v>
      </c>
      <c r="C1" s="7" t="s">
        <v>44</v>
      </c>
      <c r="E1" s="7" t="s">
        <v>45</v>
      </c>
    </row>
    <row r="2" spans="1:5" ht="30" x14ac:dyDescent="0.25">
      <c r="A2" s="39">
        <v>99.5</v>
      </c>
      <c r="B2" s="1">
        <v>2</v>
      </c>
      <c r="C2" s="3">
        <f>A2*B2</f>
        <v>199</v>
      </c>
      <c r="E2" s="37" t="str">
        <f ca="1">"Formula in cell "&amp;ADDRESS(ROW(C2),COLUMN(C2),4)&amp;" is:"&amp;CHAR(10)&amp;_xlfn.FORMULATEXT(C2)&amp;" ("&amp;A1&amp;"*"&amp;B1&amp;")"</f>
        <v>Formula in cell C2 is:
=A2*B2 (Price*Quantity)</v>
      </c>
    </row>
    <row r="4" spans="1:5" x14ac:dyDescent="0.25">
      <c r="A4" s="31" t="s">
        <v>117</v>
      </c>
    </row>
    <row r="5" spans="1:5" x14ac:dyDescent="0.25">
      <c r="A5" s="38" t="s">
        <v>118</v>
      </c>
    </row>
    <row r="6" spans="1:5" x14ac:dyDescent="0.25">
      <c r="A6" s="38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4091-51EA-4FB3-B78E-C7B7C5EEC443}">
  <sheetPr>
    <tabColor rgb="FF0000FF"/>
  </sheetPr>
  <dimension ref="A1:J12"/>
  <sheetViews>
    <sheetView zoomScale="235" zoomScaleNormal="235" workbookViewId="0">
      <selection activeCell="F6" sqref="F6"/>
    </sheetView>
  </sheetViews>
  <sheetFormatPr defaultRowHeight="15" x14ac:dyDescent="0.25"/>
  <sheetData>
    <row r="1" spans="1:10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21" x14ac:dyDescent="0.35">
      <c r="A2" s="40" t="s">
        <v>120</v>
      </c>
      <c r="B2" s="40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35"/>
      <c r="B3" s="42"/>
      <c r="C3" s="35"/>
      <c r="D3" s="35"/>
      <c r="E3" s="35"/>
      <c r="F3" s="35"/>
      <c r="G3" s="35"/>
      <c r="H3" s="35"/>
      <c r="I3" s="35"/>
      <c r="J3" s="35"/>
    </row>
    <row r="5" spans="1:10" x14ac:dyDescent="0.25">
      <c r="F5" s="43" t="s">
        <v>34</v>
      </c>
      <c r="H5" s="43" t="s">
        <v>34</v>
      </c>
    </row>
    <row r="6" spans="1:10" x14ac:dyDescent="0.25">
      <c r="F6" s="6"/>
      <c r="G6" s="44"/>
      <c r="H6" s="6"/>
    </row>
    <row r="7" spans="1:10" x14ac:dyDescent="0.25">
      <c r="F7" s="6"/>
      <c r="G7" s="44"/>
      <c r="H7" s="6"/>
    </row>
    <row r="8" spans="1:10" x14ac:dyDescent="0.25">
      <c r="F8" s="6"/>
      <c r="G8" s="44"/>
      <c r="H8" s="6"/>
    </row>
    <row r="9" spans="1:10" x14ac:dyDescent="0.25">
      <c r="F9" s="6"/>
      <c r="G9" s="44"/>
      <c r="H9" s="6"/>
    </row>
    <row r="10" spans="1:10" x14ac:dyDescent="0.25">
      <c r="F10" s="6"/>
      <c r="G10" s="44"/>
      <c r="H10" s="6"/>
    </row>
    <row r="11" spans="1:10" x14ac:dyDescent="0.25">
      <c r="F11" s="6"/>
      <c r="G11" s="44"/>
      <c r="H11" s="6"/>
    </row>
    <row r="12" spans="1:10" x14ac:dyDescent="0.25">
      <c r="F12" s="6"/>
      <c r="G12" s="44"/>
      <c r="H12" s="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AFAF-F393-4158-A813-71B01A6D9498}">
  <sheetPr>
    <tabColor rgb="FFFF0000"/>
  </sheetPr>
  <dimension ref="A1:J12"/>
  <sheetViews>
    <sheetView zoomScale="235" zoomScaleNormal="235" workbookViewId="0">
      <selection activeCell="F6" sqref="F6"/>
    </sheetView>
  </sheetViews>
  <sheetFormatPr defaultRowHeight="15" x14ac:dyDescent="0.25"/>
  <sheetData>
    <row r="1" spans="1:10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21" x14ac:dyDescent="0.35">
      <c r="A2" s="40" t="s">
        <v>120</v>
      </c>
      <c r="B2" s="40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35"/>
      <c r="B3" s="42"/>
      <c r="C3" s="35"/>
      <c r="D3" s="35"/>
      <c r="E3" s="35"/>
      <c r="F3" s="35"/>
      <c r="G3" s="35"/>
      <c r="H3" s="35"/>
      <c r="I3" s="35"/>
      <c r="J3" s="35"/>
    </row>
    <row r="5" spans="1:10" x14ac:dyDescent="0.25">
      <c r="F5" s="43" t="s">
        <v>34</v>
      </c>
      <c r="H5" s="43" t="s">
        <v>34</v>
      </c>
    </row>
    <row r="6" spans="1:10" x14ac:dyDescent="0.25">
      <c r="F6" s="45">
        <v>45</v>
      </c>
      <c r="H6" s="45">
        <v>45</v>
      </c>
    </row>
    <row r="7" spans="1:10" x14ac:dyDescent="0.25">
      <c r="F7" s="6"/>
      <c r="H7" s="45">
        <v>65.2</v>
      </c>
    </row>
    <row r="8" spans="1:10" x14ac:dyDescent="0.25">
      <c r="F8" s="6"/>
      <c r="H8" s="45">
        <v>78.989999999999995</v>
      </c>
    </row>
    <row r="9" spans="1:10" x14ac:dyDescent="0.25">
      <c r="F9" s="6"/>
      <c r="H9" s="45">
        <v>100</v>
      </c>
    </row>
    <row r="10" spans="1:10" x14ac:dyDescent="0.25">
      <c r="F10" s="6"/>
      <c r="H10" s="45">
        <v>101</v>
      </c>
    </row>
    <row r="11" spans="1:10" x14ac:dyDescent="0.25">
      <c r="F11" s="6"/>
      <c r="H11" s="45">
        <v>98.2</v>
      </c>
    </row>
    <row r="12" spans="1:10" x14ac:dyDescent="0.25">
      <c r="F12" s="6"/>
      <c r="H12" s="45">
        <v>20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AF391-E387-4307-B286-BF43D2ADBC0D}">
  <sheetPr>
    <tabColor rgb="FF0000FF"/>
  </sheetPr>
  <dimension ref="B1:P18"/>
  <sheetViews>
    <sheetView zoomScale="190" zoomScaleNormal="190" workbookViewId="0">
      <selection activeCell="B4" sqref="B4"/>
    </sheetView>
  </sheetViews>
  <sheetFormatPr defaultRowHeight="15" x14ac:dyDescent="0.25"/>
  <cols>
    <col min="1" max="1" width="5" customWidth="1"/>
    <col min="2" max="2" width="10.85546875" customWidth="1"/>
    <col min="3" max="3" width="5" customWidth="1"/>
    <col min="4" max="4" width="10.85546875" customWidth="1"/>
    <col min="5" max="5" width="5" customWidth="1"/>
    <col min="6" max="6" width="10.85546875" customWidth="1"/>
    <col min="8" max="8" width="3.85546875" customWidth="1"/>
  </cols>
  <sheetData>
    <row r="1" spans="2:16" x14ac:dyDescent="0.25">
      <c r="H1" s="31" t="s">
        <v>121</v>
      </c>
    </row>
    <row r="2" spans="2:16" x14ac:dyDescent="0.25">
      <c r="B2" s="46" t="s">
        <v>46</v>
      </c>
      <c r="D2" s="46" t="s">
        <v>47</v>
      </c>
      <c r="F2" s="46" t="s">
        <v>48</v>
      </c>
    </row>
    <row r="3" spans="2:16" x14ac:dyDescent="0.25">
      <c r="B3" s="43" t="s">
        <v>34</v>
      </c>
      <c r="D3" s="43" t="s">
        <v>34</v>
      </c>
      <c r="F3" s="43" t="s">
        <v>34</v>
      </c>
      <c r="H3" s="47"/>
      <c r="I3" s="48" t="s">
        <v>49</v>
      </c>
      <c r="J3" s="49"/>
      <c r="K3" s="49"/>
      <c r="L3" s="49"/>
      <c r="M3" s="49"/>
      <c r="N3" s="49"/>
      <c r="O3" s="49"/>
      <c r="P3" s="50"/>
    </row>
    <row r="4" spans="2:16" x14ac:dyDescent="0.25">
      <c r="B4" s="6">
        <v>45</v>
      </c>
      <c r="C4" s="44"/>
      <c r="D4" s="6">
        <f t="shared" ref="D4:D10" si="0">B4</f>
        <v>45</v>
      </c>
      <c r="E4" s="44"/>
      <c r="F4" s="6">
        <f t="shared" ref="F4:F10" si="1">D4</f>
        <v>45</v>
      </c>
      <c r="H4" s="51"/>
      <c r="I4" s="52" t="s">
        <v>50</v>
      </c>
      <c r="J4" s="53"/>
      <c r="K4" s="53"/>
      <c r="L4" s="53"/>
      <c r="M4" s="53"/>
      <c r="N4" s="53"/>
      <c r="O4" s="53"/>
      <c r="P4" s="54"/>
    </row>
    <row r="5" spans="2:16" x14ac:dyDescent="0.25">
      <c r="B5" s="6">
        <v>0</v>
      </c>
      <c r="C5" s="44"/>
      <c r="D5" s="6">
        <f t="shared" si="0"/>
        <v>0</v>
      </c>
      <c r="E5" s="44"/>
      <c r="F5" s="6">
        <f t="shared" si="1"/>
        <v>0</v>
      </c>
      <c r="H5" s="51"/>
      <c r="I5" s="52" t="s">
        <v>51</v>
      </c>
      <c r="J5" s="53"/>
      <c r="K5" s="53"/>
      <c r="L5" s="53"/>
      <c r="M5" s="53"/>
      <c r="N5" s="53"/>
      <c r="O5" s="53"/>
      <c r="P5" s="54"/>
    </row>
    <row r="6" spans="2:16" x14ac:dyDescent="0.25">
      <c r="B6" s="6">
        <v>78.989999999999995</v>
      </c>
      <c r="C6" s="44"/>
      <c r="D6" s="6">
        <f t="shared" si="0"/>
        <v>78.989999999999995</v>
      </c>
      <c r="E6" s="44"/>
      <c r="F6" s="6">
        <f t="shared" si="1"/>
        <v>78.989999999999995</v>
      </c>
      <c r="H6" s="51"/>
      <c r="I6" s="55" t="s">
        <v>52</v>
      </c>
      <c r="J6" s="53"/>
      <c r="K6" s="53"/>
      <c r="L6" s="53"/>
      <c r="M6" s="53"/>
      <c r="N6" s="53"/>
      <c r="O6" s="53"/>
      <c r="P6" s="54"/>
    </row>
    <row r="7" spans="2:16" x14ac:dyDescent="0.25">
      <c r="B7" s="6">
        <v>100</v>
      </c>
      <c r="C7" s="44"/>
      <c r="D7" s="6">
        <f t="shared" si="0"/>
        <v>100</v>
      </c>
      <c r="E7" s="44"/>
      <c r="F7" s="6">
        <f t="shared" si="1"/>
        <v>100</v>
      </c>
      <c r="H7" s="51"/>
      <c r="I7" s="52" t="s">
        <v>53</v>
      </c>
      <c r="J7" s="53"/>
      <c r="K7" s="53"/>
      <c r="L7" s="53"/>
      <c r="M7" s="53"/>
      <c r="N7" s="53"/>
      <c r="O7" s="53"/>
      <c r="P7" s="54"/>
    </row>
    <row r="8" spans="2:16" x14ac:dyDescent="0.25">
      <c r="B8" s="6">
        <v>-101</v>
      </c>
      <c r="C8" s="44"/>
      <c r="D8" s="6">
        <f t="shared" si="0"/>
        <v>-101</v>
      </c>
      <c r="E8" s="44"/>
      <c r="F8" s="6">
        <f t="shared" si="1"/>
        <v>-101</v>
      </c>
      <c r="H8" s="51"/>
      <c r="I8" s="52" t="s">
        <v>54</v>
      </c>
      <c r="J8" s="53"/>
      <c r="K8" s="53"/>
      <c r="L8" s="53"/>
      <c r="M8" s="53"/>
      <c r="N8" s="53"/>
      <c r="O8" s="53"/>
      <c r="P8" s="54"/>
    </row>
    <row r="9" spans="2:16" x14ac:dyDescent="0.25">
      <c r="B9" s="6">
        <v>98.2</v>
      </c>
      <c r="C9" s="44"/>
      <c r="D9" s="6">
        <f t="shared" si="0"/>
        <v>98.2</v>
      </c>
      <c r="E9" s="44"/>
      <c r="F9" s="6">
        <f t="shared" si="1"/>
        <v>98.2</v>
      </c>
      <c r="H9" s="51"/>
      <c r="I9" s="52" t="s">
        <v>55</v>
      </c>
      <c r="J9" s="53"/>
      <c r="K9" s="53"/>
      <c r="L9" s="53"/>
      <c r="M9" s="53"/>
      <c r="N9" s="53"/>
      <c r="O9" s="53"/>
      <c r="P9" s="54"/>
    </row>
    <row r="10" spans="2:16" x14ac:dyDescent="0.25">
      <c r="B10" s="6">
        <v>20</v>
      </c>
      <c r="C10" s="44"/>
      <c r="D10" s="6">
        <f t="shared" si="0"/>
        <v>20</v>
      </c>
      <c r="E10" s="44"/>
      <c r="F10" s="6">
        <f t="shared" si="1"/>
        <v>20</v>
      </c>
      <c r="H10" s="51"/>
      <c r="I10" s="52" t="s">
        <v>56</v>
      </c>
      <c r="J10" s="53"/>
      <c r="K10" s="53"/>
      <c r="L10" s="53"/>
      <c r="M10" s="53"/>
      <c r="N10" s="53"/>
      <c r="O10" s="53"/>
      <c r="P10" s="54"/>
    </row>
    <row r="11" spans="2:16" x14ac:dyDescent="0.25">
      <c r="H11" s="51"/>
      <c r="I11" s="55" t="s">
        <v>57</v>
      </c>
      <c r="J11" s="53"/>
      <c r="K11" s="53"/>
      <c r="L11" s="53"/>
      <c r="M11" s="53"/>
      <c r="N11" s="53"/>
      <c r="O11" s="53"/>
      <c r="P11" s="54"/>
    </row>
    <row r="12" spans="2:16" x14ac:dyDescent="0.25">
      <c r="H12" s="51"/>
      <c r="I12" s="52" t="s">
        <v>58</v>
      </c>
      <c r="J12" s="53"/>
      <c r="K12" s="53"/>
      <c r="L12" s="53"/>
      <c r="M12" s="53"/>
      <c r="N12" s="53"/>
      <c r="O12" s="53"/>
      <c r="P12" s="54"/>
    </row>
    <row r="13" spans="2:16" x14ac:dyDescent="0.25">
      <c r="H13" s="51"/>
      <c r="I13" s="52" t="s">
        <v>59</v>
      </c>
      <c r="J13" s="53"/>
      <c r="K13" s="53"/>
      <c r="L13" s="53"/>
      <c r="M13" s="53"/>
      <c r="N13" s="53"/>
      <c r="O13" s="53"/>
      <c r="P13" s="54"/>
    </row>
    <row r="14" spans="2:16" x14ac:dyDescent="0.25">
      <c r="H14" s="51"/>
      <c r="I14" s="52" t="s">
        <v>60</v>
      </c>
      <c r="J14" s="53"/>
      <c r="K14" s="53"/>
      <c r="L14" s="53"/>
      <c r="M14" s="53"/>
      <c r="N14" s="53"/>
      <c r="O14" s="53"/>
      <c r="P14" s="54"/>
    </row>
    <row r="15" spans="2:16" x14ac:dyDescent="0.25">
      <c r="H15" s="51"/>
      <c r="I15" s="52" t="s">
        <v>61</v>
      </c>
      <c r="J15" s="53"/>
      <c r="K15" s="53"/>
      <c r="L15" s="53"/>
      <c r="M15" s="53"/>
      <c r="N15" s="53"/>
      <c r="O15" s="53"/>
      <c r="P15" s="54"/>
    </row>
    <row r="16" spans="2:16" x14ac:dyDescent="0.25">
      <c r="H16" s="56"/>
      <c r="I16" s="57"/>
      <c r="J16" s="57"/>
      <c r="K16" s="57"/>
      <c r="L16" s="57"/>
      <c r="M16" s="57"/>
      <c r="N16" s="57"/>
      <c r="O16" s="57"/>
      <c r="P16" s="58"/>
    </row>
    <row r="18" spans="9:9" x14ac:dyDescent="0.25">
      <c r="I18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Align and Aggregate</vt:lpstr>
      <vt:lpstr>Cover</vt:lpstr>
      <vt:lpstr>NF(1)</vt:lpstr>
      <vt:lpstr>NF(1an)</vt:lpstr>
      <vt:lpstr>NF(2)</vt:lpstr>
      <vt:lpstr>NF(2an)</vt:lpstr>
      <vt:lpstr>NF(3)</vt:lpstr>
      <vt:lpstr>NF(3an)</vt:lpstr>
      <vt:lpstr>NF(4)</vt:lpstr>
      <vt:lpstr>NF(4an)</vt:lpstr>
      <vt:lpstr>ROUND(1)</vt:lpstr>
      <vt:lpstr>ROUND(1an)</vt:lpstr>
      <vt:lpstr>ROUND(2)</vt:lpstr>
      <vt:lpstr>ROUND(2an)</vt:lpstr>
      <vt:lpstr>Video03</vt:lpstr>
      <vt:lpstr>Video03 (an)</vt:lpstr>
      <vt:lpstr>HW ==&gt;&gt;</vt:lpstr>
      <vt:lpstr>HW(1)</vt:lpstr>
      <vt:lpstr>HW(1an)</vt:lpstr>
      <vt:lpstr>HW(2)</vt:lpstr>
      <vt:lpstr>HW(2an)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2020-01-09T16:28:04Z</cp:lastPrinted>
  <dcterms:created xsi:type="dcterms:W3CDTF">2017-12-16T16:53:55Z</dcterms:created>
  <dcterms:modified xsi:type="dcterms:W3CDTF">2020-01-09T16:48:48Z</dcterms:modified>
</cp:coreProperties>
</file>