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5168" windowHeight="9624"/>
  </bookViews>
  <sheets>
    <sheet name="867" sheetId="1" r:id="rId1"/>
    <sheet name="867 (an)" sheetId="4" r:id="rId2"/>
    <sheet name="868" sheetId="5" r:id="rId3"/>
    <sheet name="868 (an)" sheetId="6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I10" i="6" l="1"/>
  <c r="F10" i="6"/>
  <c r="E10" i="6"/>
  <c r="D10" i="6"/>
  <c r="I9" i="6"/>
  <c r="F9" i="6"/>
  <c r="E9" i="6"/>
  <c r="D9" i="6"/>
  <c r="I8" i="6"/>
  <c r="F8" i="6"/>
  <c r="E8" i="6"/>
  <c r="D8" i="6"/>
  <c r="I7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M2" i="6"/>
  <c r="F2" i="6"/>
  <c r="E2" i="6"/>
  <c r="D2" i="6"/>
  <c r="AG1" i="6"/>
  <c r="M1" i="6"/>
  <c r="H1" i="6"/>
  <c r="G10" i="4"/>
  <c r="G9" i="4"/>
  <c r="G8" i="4"/>
  <c r="G7" i="4"/>
  <c r="K2" i="4"/>
  <c r="AE1" i="4"/>
  <c r="K1" i="4"/>
  <c r="G1" i="4"/>
  <c r="F1" i="4"/>
  <c r="G1" i="1"/>
  <c r="I10" i="5"/>
  <c r="I9" i="5"/>
  <c r="I8" i="5"/>
  <c r="I7" i="5"/>
  <c r="M2" i="5"/>
  <c r="AG1" i="5"/>
  <c r="M1" i="5"/>
  <c r="H1" i="5"/>
  <c r="K2" i="1"/>
  <c r="AE1" i="1"/>
  <c r="K1" i="1"/>
</calcChain>
</file>

<file path=xl/sharedStrings.xml><?xml version="1.0" encoding="utf-8"?>
<sst xmlns="http://schemas.openxmlformats.org/spreadsheetml/2006/main" count="100" uniqueCount="16">
  <si>
    <t>Product</t>
  </si>
  <si>
    <t>Age</t>
  </si>
  <si>
    <t>Units</t>
  </si>
  <si>
    <t>Type 3</t>
  </si>
  <si>
    <t>Type 2</t>
  </si>
  <si>
    <t>Type 1</t>
  </si>
  <si>
    <t>Criteria</t>
  </si>
  <si>
    <t>&lt;&gt;Type 1</t>
  </si>
  <si>
    <t>Lower Age</t>
  </si>
  <si>
    <t>Upper Age</t>
  </si>
  <si>
    <t>MIN</t>
  </si>
  <si>
    <t>MAX</t>
  </si>
  <si>
    <t>Average</t>
  </si>
  <si>
    <t>Ave</t>
  </si>
  <si>
    <t>&gt;=15</t>
  </si>
  <si>
    <t>&lt;=19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</si>
</sst>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1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E10"/>
  <sheetViews>
    <sheetView tabSelected="1" zoomScale="145" zoomScaleNormal="145" workbookViewId="0">
      <selection activeCell="F1" sqref="F1"/>
    </sheetView>
  </sheetViews>
  <sheetFormatPr defaultRowHeight="14.4" x14ac:dyDescent="0.3"/>
  <cols>
    <col min="1" max="1" width="7.44140625" bestFit="1" customWidth="1"/>
    <col min="2" max="2" width="4.109375" bestFit="1" customWidth="1"/>
    <col min="3" max="3" width="5.21875" bestFit="1" customWidth="1"/>
    <col min="4" max="4" width="1.77734375" customWidth="1"/>
    <col min="5" max="5" width="8.77734375" customWidth="1"/>
    <col min="6" max="6" width="6.6640625" customWidth="1"/>
    <col min="7" max="7" width="9.6640625" bestFit="1" customWidth="1"/>
    <col min="8" max="21" width="8.88671875" customWidth="1"/>
  </cols>
  <sheetData>
    <row r="1" spans="1:31" x14ac:dyDescent="0.3">
      <c r="A1" s="2" t="s">
        <v>0</v>
      </c>
      <c r="B1" s="2" t="s">
        <v>1</v>
      </c>
      <c r="C1" s="2" t="s">
        <v>2</v>
      </c>
      <c r="E1" s="1" t="s">
        <v>13</v>
      </c>
      <c r="F1" s="3"/>
      <c r="G1" s="3">
        <f>SUMPRODUCT(--(A2:A10&lt;&gt;E4),--(B2:B10&gt;=F4),--(B2:B10&lt;=G4),C2:C10)/SUMPRODUCT(--(A2:A10&lt;&gt;E4),--(B2:B10&gt;=F4),--(B2:B10&lt;=G4))</f>
        <v>16</v>
      </c>
      <c r="J1" t="s">
        <v>10</v>
      </c>
      <c r="K1">
        <f>MIN(B2:B10)</f>
        <v>15</v>
      </c>
      <c r="AE1" t="e">
        <f ca="1">AVERAGEIFS(W187:W230,BA3:BA230,"&lt;&gt;Type1",AH3:AH230,"&gt;="&amp;89.99,AH3:AH230,"&lt;="&amp;120)</f>
        <v>#VALUE!</v>
      </c>
    </row>
    <row r="2" spans="1:31" ht="28.8" x14ac:dyDescent="0.3">
      <c r="A2" s="1" t="s">
        <v>3</v>
      </c>
      <c r="B2" s="1">
        <v>15</v>
      </c>
      <c r="C2" s="1">
        <v>17</v>
      </c>
      <c r="E2" s="2" t="s">
        <v>6</v>
      </c>
      <c r="F2" s="4" t="s">
        <v>8</v>
      </c>
      <c r="G2" s="4" t="s">
        <v>9</v>
      </c>
      <c r="J2" t="s">
        <v>11</v>
      </c>
      <c r="K2">
        <f>MAX(B2:B10)</f>
        <v>52</v>
      </c>
    </row>
    <row r="3" spans="1:31" x14ac:dyDescent="0.3">
      <c r="A3" s="1" t="s">
        <v>4</v>
      </c>
      <c r="B3" s="1">
        <v>18</v>
      </c>
      <c r="C3" s="1">
        <v>15</v>
      </c>
      <c r="E3" s="1" t="s">
        <v>7</v>
      </c>
      <c r="F3" s="1" t="s">
        <v>14</v>
      </c>
      <c r="G3" s="1" t="s">
        <v>15</v>
      </c>
    </row>
    <row r="4" spans="1:31" x14ac:dyDescent="0.3">
      <c r="A4" s="1" t="s">
        <v>4</v>
      </c>
      <c r="B4" s="1">
        <v>21</v>
      </c>
      <c r="C4" s="1">
        <v>17</v>
      </c>
      <c r="E4" s="1" t="s">
        <v>5</v>
      </c>
      <c r="F4" s="1">
        <v>15</v>
      </c>
      <c r="G4" s="1">
        <v>19</v>
      </c>
    </row>
    <row r="5" spans="1:31" x14ac:dyDescent="0.3">
      <c r="A5" s="1" t="s">
        <v>4</v>
      </c>
      <c r="B5" s="1">
        <v>52</v>
      </c>
      <c r="C5" s="1">
        <v>20</v>
      </c>
    </row>
    <row r="6" spans="1:31" ht="28.8" x14ac:dyDescent="0.3">
      <c r="A6" s="1" t="s">
        <v>5</v>
      </c>
      <c r="B6" s="1">
        <v>35</v>
      </c>
      <c r="C6" s="1">
        <v>19</v>
      </c>
      <c r="E6" s="4" t="s">
        <v>8</v>
      </c>
      <c r="F6" s="4" t="s">
        <v>9</v>
      </c>
      <c r="G6" s="2" t="s">
        <v>12</v>
      </c>
    </row>
    <row r="7" spans="1:31" x14ac:dyDescent="0.3">
      <c r="A7" s="1" t="s">
        <v>4</v>
      </c>
      <c r="B7" s="1">
        <v>19</v>
      </c>
      <c r="C7" s="1">
        <v>16</v>
      </c>
      <c r="E7" s="1">
        <v>15</v>
      </c>
      <c r="F7" s="1">
        <v>19</v>
      </c>
      <c r="G7" s="3"/>
    </row>
    <row r="8" spans="1:31" x14ac:dyDescent="0.3">
      <c r="A8" s="1" t="s">
        <v>5</v>
      </c>
      <c r="B8" s="1">
        <v>19</v>
      </c>
      <c r="C8" s="1">
        <v>12</v>
      </c>
      <c r="E8" s="1">
        <v>20</v>
      </c>
      <c r="F8" s="1">
        <v>32</v>
      </c>
      <c r="G8" s="3"/>
    </row>
    <row r="9" spans="1:31" x14ac:dyDescent="0.3">
      <c r="A9" s="1" t="s">
        <v>4</v>
      </c>
      <c r="B9" s="1">
        <v>29</v>
      </c>
      <c r="C9" s="1">
        <v>10</v>
      </c>
      <c r="E9" s="1">
        <v>33</v>
      </c>
      <c r="F9" s="1">
        <v>45</v>
      </c>
      <c r="G9" s="3"/>
    </row>
    <row r="10" spans="1:31" x14ac:dyDescent="0.3">
      <c r="A10" s="1" t="s">
        <v>3</v>
      </c>
      <c r="B10" s="1">
        <v>33</v>
      </c>
      <c r="C10" s="1">
        <v>15</v>
      </c>
      <c r="E10" s="1">
        <v>46</v>
      </c>
      <c r="F10" s="1">
        <v>65</v>
      </c>
      <c r="G10" s="3"/>
    </row>
  </sheetData>
  <conditionalFormatting sqref="A2:C10">
    <cfRule type="expression" dxfId="7" priority="1">
      <formula>AND($A2&lt;&gt;$E$4,$B2&gt;=$F$4,$B2&lt;=$G$4)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"/>
  <sheetViews>
    <sheetView zoomScale="145" zoomScaleNormal="145" workbookViewId="0">
      <selection activeCell="F1" sqref="F1"/>
    </sheetView>
  </sheetViews>
  <sheetFormatPr defaultRowHeight="14.4" x14ac:dyDescent="0.3"/>
  <cols>
    <col min="1" max="1" width="7.44140625" bestFit="1" customWidth="1"/>
    <col min="2" max="2" width="4.109375" bestFit="1" customWidth="1"/>
    <col min="3" max="3" width="5.21875" bestFit="1" customWidth="1"/>
    <col min="4" max="4" width="1.77734375" customWidth="1"/>
    <col min="5" max="5" width="8.77734375" customWidth="1"/>
    <col min="6" max="6" width="6.6640625" customWidth="1"/>
    <col min="7" max="7" width="9.6640625" bestFit="1" customWidth="1"/>
    <col min="8" max="21" width="8.88671875" customWidth="1"/>
  </cols>
  <sheetData>
    <row r="1" spans="1:31" x14ac:dyDescent="0.3">
      <c r="A1" s="2" t="s">
        <v>0</v>
      </c>
      <c r="B1" s="2" t="s">
        <v>1</v>
      </c>
      <c r="C1" s="2" t="s">
        <v>2</v>
      </c>
      <c r="E1" s="1" t="s">
        <v>13</v>
      </c>
      <c r="F1" s="3">
        <f>AVERAGEIFS(C2:C10,A2:A10,E3,B2:B10,F3,B2:B10,G3)</f>
        <v>16</v>
      </c>
      <c r="G1" s="3">
        <f>SUMPRODUCT(--(A2:A10&lt;&gt;E4),--(B2:B10&gt;=F4),--(B2:B10&lt;=G4),C2:C10)/SUMPRODUCT(--(A2:A10&lt;&gt;E4),--(B2:B10&gt;=F4),--(B2:B10&lt;=G4))</f>
        <v>16</v>
      </c>
      <c r="J1" t="s">
        <v>10</v>
      </c>
      <c r="K1">
        <f>MIN(B2:B10)</f>
        <v>15</v>
      </c>
      <c r="AE1" t="e">
        <f ca="1">AVERAGEIFS(W187:W230,BA3:BA230,"&lt;&gt;Type1",AH3:AH230,"&gt;="&amp;89.99,AH3:AH230,"&lt;="&amp;120)</f>
        <v>#VALUE!</v>
      </c>
    </row>
    <row r="2" spans="1:31" ht="28.8" x14ac:dyDescent="0.3">
      <c r="A2" s="1" t="s">
        <v>3</v>
      </c>
      <c r="B2" s="1">
        <v>15</v>
      </c>
      <c r="C2" s="1">
        <v>17</v>
      </c>
      <c r="E2" s="2" t="s">
        <v>6</v>
      </c>
      <c r="F2" s="4" t="s">
        <v>8</v>
      </c>
      <c r="G2" s="4" t="s">
        <v>9</v>
      </c>
      <c r="J2" t="s">
        <v>11</v>
      </c>
      <c r="K2">
        <f>MAX(B2:B10)</f>
        <v>52</v>
      </c>
    </row>
    <row r="3" spans="1:31" x14ac:dyDescent="0.3">
      <c r="A3" s="1" t="s">
        <v>4</v>
      </c>
      <c r="B3" s="1">
        <v>18</v>
      </c>
      <c r="C3" s="1">
        <v>15</v>
      </c>
      <c r="E3" s="1" t="s">
        <v>7</v>
      </c>
      <c r="F3" s="1" t="s">
        <v>14</v>
      </c>
      <c r="G3" s="1" t="s">
        <v>15</v>
      </c>
    </row>
    <row r="4" spans="1:31" x14ac:dyDescent="0.3">
      <c r="A4" s="1" t="s">
        <v>4</v>
      </c>
      <c r="B4" s="1">
        <v>21</v>
      </c>
      <c r="C4" s="1">
        <v>17</v>
      </c>
      <c r="E4" s="1" t="s">
        <v>5</v>
      </c>
      <c r="F4" s="1">
        <v>15</v>
      </c>
      <c r="G4" s="1">
        <v>19</v>
      </c>
    </row>
    <row r="5" spans="1:31" x14ac:dyDescent="0.3">
      <c r="A5" s="1" t="s">
        <v>4</v>
      </c>
      <c r="B5" s="1">
        <v>52</v>
      </c>
      <c r="C5" s="1">
        <v>20</v>
      </c>
    </row>
    <row r="6" spans="1:31" ht="28.8" x14ac:dyDescent="0.3">
      <c r="A6" s="1" t="s">
        <v>5</v>
      </c>
      <c r="B6" s="1">
        <v>35</v>
      </c>
      <c r="C6" s="1">
        <v>19</v>
      </c>
      <c r="E6" s="4" t="s">
        <v>8</v>
      </c>
      <c r="F6" s="4" t="s">
        <v>9</v>
      </c>
      <c r="G6" s="2" t="s">
        <v>12</v>
      </c>
    </row>
    <row r="7" spans="1:31" x14ac:dyDescent="0.3">
      <c r="A7" s="1" t="s">
        <v>4</v>
      </c>
      <c r="B7" s="1">
        <v>19</v>
      </c>
      <c r="C7" s="1">
        <v>16</v>
      </c>
      <c r="E7" s="1">
        <v>15</v>
      </c>
      <c r="F7" s="1">
        <v>19</v>
      </c>
      <c r="G7" s="3">
        <f>AVERAGEIFS($C$2:$C$10,$A$2:$A$10,"&lt;&gt;"&amp;$E$4,$B$2:$B$10,"&gt;="&amp;E7,$B$2:$B$10,"&lt;="&amp;F7)</f>
        <v>16</v>
      </c>
    </row>
    <row r="8" spans="1:31" x14ac:dyDescent="0.3">
      <c r="A8" s="1" t="s">
        <v>5</v>
      </c>
      <c r="B8" s="1">
        <v>19</v>
      </c>
      <c r="C8" s="1">
        <v>12</v>
      </c>
      <c r="E8" s="1">
        <v>20</v>
      </c>
      <c r="F8" s="1">
        <v>32</v>
      </c>
      <c r="G8" s="3">
        <f t="shared" ref="G8:G10" si="0">AVERAGEIFS($C$2:$C$10,$A$2:$A$10,"&lt;&gt;"&amp;$E$4,$B$2:$B$10,"&gt;="&amp;E8,$B$2:$B$10,"&lt;="&amp;F8)</f>
        <v>13.5</v>
      </c>
    </row>
    <row r="9" spans="1:31" x14ac:dyDescent="0.3">
      <c r="A9" s="1" t="s">
        <v>4</v>
      </c>
      <c r="B9" s="1">
        <v>29</v>
      </c>
      <c r="C9" s="1">
        <v>10</v>
      </c>
      <c r="E9" s="1">
        <v>33</v>
      </c>
      <c r="F9" s="1">
        <v>45</v>
      </c>
      <c r="G9" s="3">
        <f t="shared" si="0"/>
        <v>15</v>
      </c>
    </row>
    <row r="10" spans="1:31" x14ac:dyDescent="0.3">
      <c r="A10" s="1" t="s">
        <v>3</v>
      </c>
      <c r="B10" s="1">
        <v>33</v>
      </c>
      <c r="C10" s="1">
        <v>15</v>
      </c>
      <c r="E10" s="1">
        <v>46</v>
      </c>
      <c r="F10" s="1">
        <v>65</v>
      </c>
      <c r="G10" s="3">
        <f t="shared" si="0"/>
        <v>20</v>
      </c>
    </row>
  </sheetData>
  <conditionalFormatting sqref="A2:C10">
    <cfRule type="expression" dxfId="4" priority="1">
      <formula>AND($A2&lt;&gt;$E$4,$B2&gt;=$F$4,$B2&lt;=$G$4)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G10"/>
  <sheetViews>
    <sheetView zoomScale="130" zoomScaleNormal="130" workbookViewId="0">
      <selection activeCell="D2" sqref="D2"/>
    </sheetView>
  </sheetViews>
  <sheetFormatPr defaultRowHeight="14.4" x14ac:dyDescent="0.3"/>
  <cols>
    <col min="1" max="1" width="7.44140625" bestFit="1" customWidth="1"/>
    <col min="2" max="2" width="4.109375" bestFit="1" customWidth="1"/>
    <col min="3" max="3" width="5.21875" bestFit="1" customWidth="1"/>
    <col min="4" max="6" width="5.5546875" customWidth="1"/>
    <col min="7" max="7" width="8.21875" customWidth="1"/>
    <col min="8" max="8" width="6.44140625" customWidth="1"/>
    <col min="9" max="9" width="9.6640625" bestFit="1" customWidth="1"/>
    <col min="10" max="23" width="8.88671875" customWidth="1"/>
  </cols>
  <sheetData>
    <row r="1" spans="1:33" x14ac:dyDescent="0.3">
      <c r="A1" s="2" t="s">
        <v>0</v>
      </c>
      <c r="B1" s="2" t="s">
        <v>1</v>
      </c>
      <c r="C1" s="2" t="s">
        <v>2</v>
      </c>
      <c r="G1" s="1" t="s">
        <v>13</v>
      </c>
      <c r="H1" s="3">
        <f>AVERAGEIFS($C$2:$C$10,$A$2:$A$10,$G$3,B2:B10,H3,B2:B10,I3)</f>
        <v>16</v>
      </c>
      <c r="L1" t="s">
        <v>10</v>
      </c>
      <c r="M1">
        <f>MIN(B2:B10)</f>
        <v>15</v>
      </c>
      <c r="AG1" t="e">
        <f ca="1">AVERAGEIFS(Y187:Y230,BC3:BC230,"&lt;&gt;Type1",AJ3:AJ230,"&gt;="&amp;89.99,AJ3:AJ230,"&lt;="&amp;120)</f>
        <v>#VALUE!</v>
      </c>
    </row>
    <row r="2" spans="1:33" ht="28.8" x14ac:dyDescent="0.3">
      <c r="A2" s="1" t="s">
        <v>3</v>
      </c>
      <c r="B2" s="1">
        <v>15</v>
      </c>
      <c r="C2" s="1">
        <v>17</v>
      </c>
      <c r="G2" s="2" t="s">
        <v>6</v>
      </c>
      <c r="H2" s="4" t="s">
        <v>8</v>
      </c>
      <c r="I2" s="4" t="s">
        <v>9</v>
      </c>
      <c r="L2" t="s">
        <v>11</v>
      </c>
      <c r="M2">
        <f>MAX(B2:B10)</f>
        <v>52</v>
      </c>
    </row>
    <row r="3" spans="1:33" x14ac:dyDescent="0.3">
      <c r="A3" s="1" t="s">
        <v>4</v>
      </c>
      <c r="B3" s="1">
        <v>18</v>
      </c>
      <c r="C3" s="1">
        <v>15</v>
      </c>
      <c r="G3" s="1" t="s">
        <v>7</v>
      </c>
      <c r="H3" s="1" t="s">
        <v>14</v>
      </c>
      <c r="I3" s="1" t="s">
        <v>15</v>
      </c>
    </row>
    <row r="4" spans="1:33" x14ac:dyDescent="0.3">
      <c r="A4" s="1" t="s">
        <v>4</v>
      </c>
      <c r="B4" s="1">
        <v>21</v>
      </c>
      <c r="C4" s="1">
        <v>17</v>
      </c>
      <c r="G4" s="1" t="s">
        <v>4</v>
      </c>
      <c r="H4" s="1">
        <v>15</v>
      </c>
      <c r="I4" s="1">
        <v>35</v>
      </c>
    </row>
    <row r="5" spans="1:33" x14ac:dyDescent="0.3">
      <c r="A5" s="1" t="s">
        <v>4</v>
      </c>
      <c r="B5" s="1">
        <v>52</v>
      </c>
      <c r="C5" s="1">
        <v>20</v>
      </c>
    </row>
    <row r="6" spans="1:33" ht="28.8" x14ac:dyDescent="0.3">
      <c r="A6" s="1" t="s">
        <v>5</v>
      </c>
      <c r="B6" s="1">
        <v>35</v>
      </c>
      <c r="C6" s="1">
        <v>19</v>
      </c>
      <c r="G6" s="4" t="s">
        <v>8</v>
      </c>
      <c r="H6" s="4" t="s">
        <v>9</v>
      </c>
      <c r="I6" s="2" t="s">
        <v>12</v>
      </c>
    </row>
    <row r="7" spans="1:33" x14ac:dyDescent="0.3">
      <c r="A7" s="1" t="s">
        <v>4</v>
      </c>
      <c r="B7" s="1">
        <v>19</v>
      </c>
      <c r="C7" s="1">
        <v>16</v>
      </c>
      <c r="G7" s="1">
        <v>15</v>
      </c>
      <c r="H7" s="1">
        <v>19</v>
      </c>
      <c r="I7" s="3">
        <f>AVERAGEIFS($C$2:$C$10,$A$2:$A$10,"&lt;&gt;"&amp;G4,$B$2:$B$10,"&gt;="&amp;G7,$B$2:$B$10,"&lt;="&amp;H7)</f>
        <v>14.5</v>
      </c>
    </row>
    <row r="8" spans="1:33" x14ac:dyDescent="0.3">
      <c r="A8" s="1" t="s">
        <v>5</v>
      </c>
      <c r="B8" s="1">
        <v>19</v>
      </c>
      <c r="C8" s="1">
        <v>12</v>
      </c>
      <c r="G8" s="1">
        <v>20</v>
      </c>
      <c r="H8" s="1">
        <v>32</v>
      </c>
      <c r="I8" s="3">
        <f t="shared" ref="I8:I10" si="0">AVERAGEIFS($C$2:$C$10,$A$2:$A$10,"&lt;&gt;"&amp;G5,$B$2:$B$10,"&gt;="&amp;G8,$B$2:$B$10,"&lt;="&amp;H8)</f>
        <v>13.5</v>
      </c>
    </row>
    <row r="9" spans="1:33" x14ac:dyDescent="0.3">
      <c r="A9" s="1" t="s">
        <v>4</v>
      </c>
      <c r="B9" s="1">
        <v>29</v>
      </c>
      <c r="C9" s="1">
        <v>10</v>
      </c>
      <c r="G9" s="1">
        <v>33</v>
      </c>
      <c r="H9" s="1">
        <v>45</v>
      </c>
      <c r="I9" s="3">
        <f t="shared" si="0"/>
        <v>17</v>
      </c>
    </row>
    <row r="10" spans="1:33" x14ac:dyDescent="0.3">
      <c r="A10" s="1" t="s">
        <v>3</v>
      </c>
      <c r="B10" s="1">
        <v>33</v>
      </c>
      <c r="C10" s="1">
        <v>15</v>
      </c>
      <c r="G10" s="1">
        <v>46</v>
      </c>
      <c r="H10" s="1">
        <v>65</v>
      </c>
      <c r="I10" s="3">
        <f t="shared" si="0"/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0"/>
  <sheetViews>
    <sheetView zoomScale="145" zoomScaleNormal="145" workbookViewId="0">
      <selection activeCell="A2" sqref="A2:C10"/>
    </sheetView>
  </sheetViews>
  <sheetFormatPr defaultRowHeight="14.4" x14ac:dyDescent="0.3"/>
  <cols>
    <col min="1" max="1" width="7.44140625" bestFit="1" customWidth="1"/>
    <col min="2" max="2" width="4.109375" bestFit="1" customWidth="1"/>
    <col min="3" max="3" width="5.21875" bestFit="1" customWidth="1"/>
    <col min="4" max="6" width="5.5546875" customWidth="1"/>
    <col min="7" max="7" width="8.21875" customWidth="1"/>
    <col min="8" max="8" width="6.44140625" customWidth="1"/>
    <col min="9" max="9" width="9.6640625" bestFit="1" customWidth="1"/>
    <col min="10" max="23" width="8.88671875" customWidth="1"/>
  </cols>
  <sheetData>
    <row r="1" spans="1:33" x14ac:dyDescent="0.3">
      <c r="A1" s="2" t="s">
        <v>0</v>
      </c>
      <c r="B1" s="2" t="s">
        <v>1</v>
      </c>
      <c r="C1" s="2" t="s">
        <v>2</v>
      </c>
      <c r="G1" s="1" t="s">
        <v>13</v>
      </c>
      <c r="H1" s="3">
        <f>AVERAGEIFS($C$2:$C$10,$A$2:$A$10,$G$3,B2:B10,H3,B2:B10,I3)</f>
        <v>16</v>
      </c>
      <c r="L1" t="s">
        <v>10</v>
      </c>
      <c r="M1">
        <f>MIN(B2:B10)</f>
        <v>15</v>
      </c>
      <c r="AG1" t="e">
        <f ca="1">AVERAGEIFS(Y187:Y230,BC3:BC230,"&lt;&gt;Type1",AJ3:AJ230,"&gt;="&amp;89.99,AJ3:AJ230,"&lt;="&amp;120)</f>
        <v>#VALUE!</v>
      </c>
    </row>
    <row r="2" spans="1:33" ht="28.8" x14ac:dyDescent="0.3">
      <c r="A2" s="1" t="s">
        <v>3</v>
      </c>
      <c r="B2" s="1">
        <v>15</v>
      </c>
      <c r="C2" s="1">
        <v>17</v>
      </c>
      <c r="D2" t="b">
        <f>AND($A2&lt;&gt;$G$4,$B2&gt;=$H$4,$B2&lt;=$I$4)</f>
        <v>1</v>
      </c>
      <c r="E2" t="b">
        <f t="shared" ref="E2:F10" si="0">AND($A2&lt;&gt;$G$4,$B2&gt;=$H$4,$B2&lt;=$I$4)</f>
        <v>1</v>
      </c>
      <c r="F2" t="b">
        <f t="shared" si="0"/>
        <v>1</v>
      </c>
      <c r="G2" s="2" t="s">
        <v>6</v>
      </c>
      <c r="H2" s="4" t="s">
        <v>8</v>
      </c>
      <c r="I2" s="4" t="s">
        <v>9</v>
      </c>
      <c r="L2" t="s">
        <v>11</v>
      </c>
      <c r="M2">
        <f>MAX(B2:B10)</f>
        <v>52</v>
      </c>
    </row>
    <row r="3" spans="1:33" x14ac:dyDescent="0.3">
      <c r="A3" s="1" t="s">
        <v>4</v>
      </c>
      <c r="B3" s="1">
        <v>18</v>
      </c>
      <c r="C3" s="1">
        <v>15</v>
      </c>
      <c r="D3" t="b">
        <f t="shared" ref="D3:D10" si="1">AND($A3&lt;&gt;$G$4,$B3&gt;=$H$4,$B3&lt;=$I$4)</f>
        <v>0</v>
      </c>
      <c r="E3" t="b">
        <f t="shared" si="0"/>
        <v>0</v>
      </c>
      <c r="F3" t="b">
        <f t="shared" si="0"/>
        <v>0</v>
      </c>
      <c r="G3" s="1" t="s">
        <v>7</v>
      </c>
      <c r="H3" s="1" t="s">
        <v>14</v>
      </c>
      <c r="I3" s="1" t="s">
        <v>15</v>
      </c>
    </row>
    <row r="4" spans="1:33" x14ac:dyDescent="0.3">
      <c r="A4" s="1" t="s">
        <v>4</v>
      </c>
      <c r="B4" s="1">
        <v>21</v>
      </c>
      <c r="C4" s="1">
        <v>17</v>
      </c>
      <c r="D4" t="b">
        <f t="shared" si="1"/>
        <v>0</v>
      </c>
      <c r="E4" t="b">
        <f t="shared" si="0"/>
        <v>0</v>
      </c>
      <c r="F4" t="b">
        <f t="shared" si="0"/>
        <v>0</v>
      </c>
      <c r="G4" s="1" t="s">
        <v>4</v>
      </c>
      <c r="H4" s="1">
        <v>15</v>
      </c>
      <c r="I4" s="1">
        <v>35</v>
      </c>
    </row>
    <row r="5" spans="1:33" x14ac:dyDescent="0.3">
      <c r="A5" s="1" t="s">
        <v>4</v>
      </c>
      <c r="B5" s="1">
        <v>52</v>
      </c>
      <c r="C5" s="1">
        <v>20</v>
      </c>
      <c r="D5" t="b">
        <f t="shared" si="1"/>
        <v>0</v>
      </c>
      <c r="E5" t="b">
        <f t="shared" si="0"/>
        <v>0</v>
      </c>
      <c r="F5" t="b">
        <f t="shared" si="0"/>
        <v>0</v>
      </c>
    </row>
    <row r="6" spans="1:33" ht="28.8" x14ac:dyDescent="0.3">
      <c r="A6" s="1" t="s">
        <v>5</v>
      </c>
      <c r="B6" s="1">
        <v>35</v>
      </c>
      <c r="C6" s="1">
        <v>19</v>
      </c>
      <c r="D6" t="b">
        <f t="shared" si="1"/>
        <v>1</v>
      </c>
      <c r="E6" t="b">
        <f t="shared" si="0"/>
        <v>1</v>
      </c>
      <c r="F6" t="b">
        <f t="shared" si="0"/>
        <v>1</v>
      </c>
      <c r="G6" s="4" t="s">
        <v>8</v>
      </c>
      <c r="H6" s="4" t="s">
        <v>9</v>
      </c>
      <c r="I6" s="2" t="s">
        <v>12</v>
      </c>
    </row>
    <row r="7" spans="1:33" x14ac:dyDescent="0.3">
      <c r="A7" s="1" t="s">
        <v>4</v>
      </c>
      <c r="B7" s="1">
        <v>19</v>
      </c>
      <c r="C7" s="1">
        <v>16</v>
      </c>
      <c r="D7" t="b">
        <f t="shared" si="1"/>
        <v>0</v>
      </c>
      <c r="E7" t="b">
        <f t="shared" si="0"/>
        <v>0</v>
      </c>
      <c r="F7" t="b">
        <f t="shared" si="0"/>
        <v>0</v>
      </c>
      <c r="G7" s="1">
        <v>15</v>
      </c>
      <c r="H7" s="1">
        <v>19</v>
      </c>
      <c r="I7" s="3">
        <f>AVERAGEIFS($C$2:$C$10,$A$2:$A$10,"&lt;&gt;"&amp;G4,$B$2:$B$10,"&gt;="&amp;G7,$B$2:$B$10,"&lt;="&amp;H7)</f>
        <v>14.5</v>
      </c>
    </row>
    <row r="8" spans="1:33" x14ac:dyDescent="0.3">
      <c r="A8" s="1" t="s">
        <v>5</v>
      </c>
      <c r="B8" s="1">
        <v>19</v>
      </c>
      <c r="C8" s="1">
        <v>12</v>
      </c>
      <c r="D8" t="b">
        <f t="shared" si="1"/>
        <v>1</v>
      </c>
      <c r="E8" t="b">
        <f t="shared" si="0"/>
        <v>1</v>
      </c>
      <c r="F8" t="b">
        <f t="shared" si="0"/>
        <v>1</v>
      </c>
      <c r="G8" s="1">
        <v>20</v>
      </c>
      <c r="H8" s="1">
        <v>32</v>
      </c>
      <c r="I8" s="3">
        <f t="shared" ref="I8:I10" si="2">AVERAGEIFS($C$2:$C$10,$A$2:$A$10,"&lt;&gt;"&amp;G5,$B$2:$B$10,"&gt;="&amp;G8,$B$2:$B$10,"&lt;="&amp;H8)</f>
        <v>13.5</v>
      </c>
    </row>
    <row r="9" spans="1:33" x14ac:dyDescent="0.3">
      <c r="A9" s="1" t="s">
        <v>4</v>
      </c>
      <c r="B9" s="1">
        <v>29</v>
      </c>
      <c r="C9" s="1">
        <v>10</v>
      </c>
      <c r="D9" t="b">
        <f t="shared" si="1"/>
        <v>0</v>
      </c>
      <c r="E9" t="b">
        <f t="shared" si="0"/>
        <v>0</v>
      </c>
      <c r="F9" t="b">
        <f t="shared" si="0"/>
        <v>0</v>
      </c>
      <c r="G9" s="1">
        <v>33</v>
      </c>
      <c r="H9" s="1">
        <v>45</v>
      </c>
      <c r="I9" s="3">
        <f t="shared" si="2"/>
        <v>17</v>
      </c>
    </row>
    <row r="10" spans="1:33" x14ac:dyDescent="0.3">
      <c r="A10" s="1" t="s">
        <v>3</v>
      </c>
      <c r="B10" s="1">
        <v>33</v>
      </c>
      <c r="C10" s="1">
        <v>15</v>
      </c>
      <c r="D10" t="b">
        <f t="shared" si="1"/>
        <v>1</v>
      </c>
      <c r="E10" t="b">
        <f t="shared" si="0"/>
        <v>1</v>
      </c>
      <c r="F10" t="b">
        <f t="shared" si="0"/>
        <v>1</v>
      </c>
      <c r="G10" s="1">
        <v>46</v>
      </c>
      <c r="H10" s="1">
        <v>65</v>
      </c>
      <c r="I10" s="3">
        <f t="shared" si="2"/>
        <v>20</v>
      </c>
    </row>
  </sheetData>
  <conditionalFormatting sqref="A2:C10">
    <cfRule type="expression" dxfId="2" priority="1">
      <formula>AND($A2&lt;&gt;$G$4,$B2&gt;=$H$4,$B2&lt;=$I$4)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867</vt:lpstr>
      <vt:lpstr>867 (an)</vt:lpstr>
      <vt:lpstr>868</vt:lpstr>
      <vt:lpstr>868 (an)</vt:lpstr>
      <vt:lpstr>Sheet2</vt:lpstr>
      <vt:lpstr>Sheet3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Michael Girvin</cp:lastModifiedBy>
  <dcterms:created xsi:type="dcterms:W3CDTF">2012-02-07T00:30:07Z</dcterms:created>
  <dcterms:modified xsi:type="dcterms:W3CDTF">2012-02-07T01:08:39Z</dcterms:modified>
</cp:coreProperties>
</file>