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35" windowHeight="7620" activeTab="0"/>
  </bookViews>
  <sheets>
    <sheet name="(508)" sheetId="1" r:id="rId1"/>
    <sheet name="(508)an" sheetId="2" r:id="rId2"/>
    <sheet name="508Notes" sheetId="3" r:id="rId3"/>
    <sheet name="(509)" sheetId="4" r:id="rId4"/>
    <sheet name="509Table" sheetId="5" r:id="rId5"/>
    <sheet name="(509)an" sheetId="6" r:id="rId6"/>
    <sheet name="509tableAN" sheetId="7" r:id="rId7"/>
    <sheet name="509Notes" sheetId="8" r:id="rId8"/>
    <sheet name="(510)" sheetId="9" r:id="rId9"/>
    <sheet name="(510)an" sheetId="10" r:id="rId10"/>
    <sheet name="(511)" sheetId="11" r:id="rId11"/>
    <sheet name="(511)an" sheetId="12" r:id="rId12"/>
    <sheet name="(512)" sheetId="13" r:id="rId13"/>
    <sheet name="(512)an" sheetId="14" r:id="rId14"/>
    <sheet name="(513)" sheetId="15" r:id="rId15"/>
    <sheet name="(513)an" sheetId="16" r:id="rId16"/>
  </sheets>
  <definedNames>
    <definedName name="_xlfn.IFERROR" hidden="1">#NAME?</definedName>
    <definedName name="DDDName">INDIRECT("Table1[Name]")</definedName>
    <definedName name="DynamicTable" localSheetId="1">OFFSET('(508)an'!$A$2,,,COUNTA('(508)an'!$A:$A)-1,COUNTA('(508)an'!$1:$1))</definedName>
    <definedName name="FieldNames" localSheetId="1">OFFSET('(508)an'!$A$1,,,,COUNTA('(508)an'!$1:$1))</definedName>
    <definedName name="Names" localSheetId="1">OFFSET('(508)an'!$A$2,,,COUNTA('(508)an'!$A:$A)-1)</definedName>
    <definedName name="Names">OFFSET('(508)an'!$A$2,,,COUNTA('(508)an'!$A:$A)-1)</definedName>
  </definedNames>
  <calcPr fullCalcOnLoad="1"/>
</workbook>
</file>

<file path=xl/sharedStrings.xml><?xml version="1.0" encoding="utf-8"?>
<sst xmlns="http://schemas.openxmlformats.org/spreadsheetml/2006/main" count="317" uniqueCount="132">
  <si>
    <t>Names</t>
  </si>
  <si>
    <t>Mike J Hunter</t>
  </si>
  <si>
    <t>Norman-Price Smith</t>
  </si>
  <si>
    <t>Harry. Redknapp</t>
  </si>
  <si>
    <t>Prince-H, Hughes</t>
  </si>
  <si>
    <t>Replace "-", ".", "," with spaces</t>
  </si>
  <si>
    <t>First</t>
  </si>
  <si>
    <t>Middle</t>
  </si>
  <si>
    <t>Last</t>
  </si>
  <si>
    <t>TRIM removes all spaces except single spaces between words</t>
  </si>
  <si>
    <t>FIND tells you position of character in text string. For example FIND("i","Tim") = 2 because "i" is the second character in "Tim".</t>
  </si>
  <si>
    <t>LEFT takes a given number of characters from the left.</t>
  </si>
  <si>
    <t>RIGHT takes a given number of characters from the left.</t>
  </si>
  <si>
    <t>SUBSTITUTE function looks at text, finds old_text (a string of characters) , and replaces it with new_text. You can nest SUBSTITUTES to replace multiple characters. SUBSTITUTE is different from REPLACE in that it looks for actual text (a string of characters) and replaces it, whereas REPLACE looks at a position and a number of characters from that position to determine what to replace.</t>
  </si>
  <si>
    <t>Name</t>
  </si>
  <si>
    <t>DOB</t>
  </si>
  <si>
    <t>Phone</t>
  </si>
  <si>
    <t>Email</t>
  </si>
  <si>
    <t>Name1</t>
  </si>
  <si>
    <t>Name2</t>
  </si>
  <si>
    <t>Name3</t>
  </si>
  <si>
    <t>Name4</t>
  </si>
  <si>
    <t>Name5</t>
  </si>
  <si>
    <t>Name6</t>
  </si>
  <si>
    <t>Name7</t>
  </si>
  <si>
    <t>Name8</t>
  </si>
  <si>
    <t>794-574-6737</t>
  </si>
  <si>
    <t>VUW@gmail.com</t>
  </si>
  <si>
    <t>771-456-6200</t>
  </si>
  <si>
    <t>ZNP@gmail.com</t>
  </si>
  <si>
    <t>714-651-7688</t>
  </si>
  <si>
    <t>BHT@gmail.com</t>
  </si>
  <si>
    <t>688-596-5144</t>
  </si>
  <si>
    <t>LFN@gmail.com</t>
  </si>
  <si>
    <t>989-628-1320</t>
  </si>
  <si>
    <t>BZN@gmail.com</t>
  </si>
  <si>
    <t>869-698-7025</t>
  </si>
  <si>
    <t>JUJ@gmail.com</t>
  </si>
  <si>
    <t>761-254-3329</t>
  </si>
  <si>
    <t>JQC@gmail.com</t>
  </si>
  <si>
    <t>717-324-9836</t>
  </si>
  <si>
    <t>JID@gmail.com</t>
  </si>
  <si>
    <t>Ctrl + F3 to open Defined Name / Name Manager dialog box</t>
  </si>
  <si>
    <t>F3 to Paste Name</t>
  </si>
  <si>
    <t>OFFSET function defines a dynamic range if you:
1) tell it the cell to start in
2) tell it how far from the start cell to move up or down (if you leave this argument blank it equals 0 (zer0))
3) tell it how far from the start cell to move left to right (if you leave this argument blank it equals 0 (zer0))
4) how tall is range (if you leave this argument blank it equals 1 )
5) 4) how wide is range (if you leave this argument blank it equals 1 )</t>
  </si>
  <si>
    <t>COUNTA counts non-empty cells</t>
  </si>
  <si>
    <t>IFERROR is a new function in Excel 2007 that puts something in a cell if the formula comes out to an error.</t>
  </si>
  <si>
    <t>"" (double quotes) means blank</t>
  </si>
  <si>
    <t>PMT means periodic payment (same amount each period)</t>
  </si>
  <si>
    <t>PMT function calculates the period payment for a loan (For the Borrower or the Lender). The Amount of each PMT must be the same and the time between each PMT must be the same.</t>
  </si>
  <si>
    <t>Cash Flow matters in Finance. Cash going out of the wallet is negative. Cash coming into the wallet is positive.</t>
  </si>
  <si>
    <t>For the borrow the PV is positive, the PMT is negative, and the FV is negative. For the Lender the PV is negative, the PMT is positive, and the FV is positive.</t>
  </si>
  <si>
    <t>Be consistent with your unit of time! If you are calculating monthly payment, you need monthly interest rate and total number of months! (The period can be monthly, quarterly, yearly or any other length).</t>
  </si>
  <si>
    <t xml:space="preserve"> =PMT(rate = period rate, nper = total number of periods, pv means amount invested or lent out today, fv means amount received after all the periods have elapsed or amount paid after all the periods have elapsed, type refers to the PMT: PMT at end of period = 0, PMT at beginning of period = 1)</t>
  </si>
  <si>
    <t>Years</t>
  </si>
  <si>
    <t>Periods per year</t>
  </si>
  <si>
    <t>Period</t>
  </si>
  <si>
    <t>PMT</t>
  </si>
  <si>
    <t>Interest</t>
  </si>
  <si>
    <t>Principal Paid</t>
  </si>
  <si>
    <t>Balance</t>
  </si>
  <si>
    <t>Kids Car Bed Cost =</t>
  </si>
  <si>
    <t>Sale % Discount</t>
  </si>
  <si>
    <t>Credit Card Use Discount</t>
  </si>
  <si>
    <t>2nd Dollar Discount (Refund for late delivery)</t>
  </si>
  <si>
    <t>1st Dollar Discount (In Store Sale)</t>
  </si>
  <si>
    <t>% Discount</t>
  </si>
  <si>
    <t>$ Discount</t>
  </si>
  <si>
    <t>Item</t>
  </si>
  <si>
    <t>Net Cost</t>
  </si>
  <si>
    <t>Percent Paid (Net Cost Equivalent)</t>
  </si>
  <si>
    <t>% Series Discount (Each one is a single Discount)</t>
  </si>
  <si>
    <t>Complement Method
Percent Paid (Net Cost Equivalent) for Series Discount =</t>
  </si>
  <si>
    <t xml:space="preserve">Can't Just add Single Discounts from a Series Discount </t>
  </si>
  <si>
    <t>Example</t>
  </si>
  <si>
    <t>Find the amounts for the following equivalent earnings</t>
  </si>
  <si>
    <t>Periods per year they are paid</t>
  </si>
  <si>
    <t>Amount they receive per period</t>
  </si>
  <si>
    <t>Yearly</t>
  </si>
  <si>
    <t>Monthly</t>
  </si>
  <si>
    <t>Weekly</t>
  </si>
  <si>
    <t>Sherry</t>
  </si>
  <si>
    <t>Phoung</t>
  </si>
  <si>
    <t>Bi-weekly</t>
  </si>
  <si>
    <t>Isaac</t>
  </si>
  <si>
    <t>Semi-monthly</t>
  </si>
  <si>
    <t>Dawndille</t>
  </si>
  <si>
    <t>Frugal Bargain Hunters: Series Discounts to Calculate Total Savings.</t>
  </si>
  <si>
    <t>Excel 2007 Table feature has a new Formula Nomenclature.</t>
  </si>
  <si>
    <t>More about Excel 2007 / 2010 Table feature:</t>
  </si>
  <si>
    <t>Highline Excel Class 15: Excel 2007 Tables 7 Examples</t>
  </si>
  <si>
    <t xml:space="preserve">Ctrl + T converts a data set (Field names in first row, records in rows) to a Table. </t>
  </si>
  <si>
    <t>The ribbon method to create a table is Insert ribbon, Table group, Table icon.</t>
  </si>
  <si>
    <t>If your Cursor is in the table, a context sensitive ribbon will appear called "Table Tools Design". You can format the table and change the table name using this ribbon</t>
  </si>
  <si>
    <t>Once you type the table name in your formula nd then a square bracket " [ ", a drop down list will offer field names and other options such as #Headers</t>
  </si>
  <si>
    <t>Excel Magic Trick #200: 2007 Table Formula Nomenclature</t>
  </si>
  <si>
    <t>3)</t>
  </si>
  <si>
    <t>4)</t>
  </si>
  <si>
    <t>6)</t>
  </si>
  <si>
    <t>7)</t>
  </si>
  <si>
    <t>8)</t>
  </si>
  <si>
    <t>Sales</t>
  </si>
  <si>
    <t>Name9</t>
  </si>
  <si>
    <t>717-324-9837</t>
  </si>
  <si>
    <t>9)</t>
  </si>
  <si>
    <t>If you are using Table Nomenclature with Data Validation List, you have to place table nomenclature in quotes and place that into INDIRECT function.</t>
  </si>
  <si>
    <t>Rate</t>
  </si>
  <si>
    <t>Total Periods</t>
  </si>
  <si>
    <t>Period Rate</t>
  </si>
  <si>
    <t>Harry. R Redknapp</t>
  </si>
  <si>
    <t>Norman Price Smith</t>
  </si>
  <si>
    <t>Harry  R Redknapp</t>
  </si>
  <si>
    <t>Prince H  Hughes</t>
  </si>
  <si>
    <t>Mike</t>
  </si>
  <si>
    <t>J</t>
  </si>
  <si>
    <t>Hunter</t>
  </si>
  <si>
    <t>Norman</t>
  </si>
  <si>
    <t>Price</t>
  </si>
  <si>
    <t>Smith</t>
  </si>
  <si>
    <t>Harry.</t>
  </si>
  <si>
    <t>R</t>
  </si>
  <si>
    <t>Redknapp</t>
  </si>
  <si>
    <t>Prince</t>
  </si>
  <si>
    <t>H</t>
  </si>
  <si>
    <t>Hughes</t>
  </si>
  <si>
    <t>Harry</t>
  </si>
  <si>
    <t>Ctrl + H is for Replace</t>
  </si>
  <si>
    <t>Text To Columns - Delimited means a certain character is between words.</t>
  </si>
  <si>
    <t>Not correct</t>
  </si>
  <si>
    <t>If you tell REPLACE what position to start at and how many characters from that position to move, it replaces that text with some text that you specify.  SUBSTITUTE is different from REPLACE in that it looks for actual text (a string of characters) and replaces it, whereas REPLACE looks at a position and a number of characters from that position to determine what to replace.</t>
  </si>
  <si>
    <t>VLOOKUP takes lookup_value and looks through the first column of the lookup_table and when it finds a match (Exact Match = 0), it moves a number of columns to the right and retrieves the values and returns it to the cell.</t>
  </si>
  <si>
    <t>MATCH function tells you the relative position of an item in a list. This is perfect for the column_num argument in VLOOKUP</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</si>
</sst>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
    <numFmt numFmtId="165" formatCode="[$-F800]dddd\,\ mmmm\ dd\,\ yyyy"/>
    <numFmt numFmtId="166" formatCode="[$-409]dddd\,\ mmmm\ dd\,\ yyyy"/>
    <numFmt numFmtId="167" formatCode="mmm\-yyyy"/>
    <numFmt numFmtId="168" formatCode="0.0%"/>
    <numFmt numFmtId="169" formatCode="0.000%"/>
    <numFmt numFmtId="170" formatCode="0.0000%"/>
    <numFmt numFmtId="171" formatCode="&quot;$&quot;#,##0.000_);[Red]\(&quot;$&quot;#,##0.000\)"/>
    <numFmt numFmtId="172" formatCode="&quot;+/- &quot;0.00&quot; cm&quot;"/>
    <numFmt numFmtId="173" formatCode="0.00&quot; cm&quot;"/>
    <numFmt numFmtId="174" formatCode="&quot;Yes&quot;;&quot;Yes&quot;;&quot;No&quot;"/>
    <numFmt numFmtId="175" formatCode="&quot;True&quot;;&quot;True&quot;;&quot;False&quot;"/>
    <numFmt numFmtId="176" formatCode="&quot;On&quot;;&quot;On&quot;;&quot;Off&quot;"/>
    <numFmt numFmtId="177" formatCode="[$€-2]\ #,##0.00_);[Red]\([$€-2]\ #,##0.00\)"/>
  </numFmts>
  <fonts count="43">
    <font>
      <sz val="11"/>
      <color theme="1"/>
      <name val="Calibri"/>
      <family val="2"/>
    </font>
    <font>
      <sz val="11"/>
      <color indexed="8"/>
      <name val="Calibri"/>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9.35"/>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9.35"/>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9"/>
      <name val="Arial"/>
      <family val="2"/>
    </font>
    <font>
      <b/>
      <sz val="10"/>
      <color indexed="9"/>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9.35"/>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9.35"/>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name val="Arial"/>
      <family val="2"/>
    </font>
    <font>
      <b/>
      <sz val="10"/>
      <color theme="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CFFCC"/>
        <bgColor indexed="64"/>
      </patternFill>
    </fill>
    <fill>
      <patternFill patternType="solid">
        <fgColor rgb="FF002060"/>
        <bgColor indexed="64"/>
      </patternFill>
    </fill>
    <fill>
      <patternFill patternType="solid">
        <fgColor rgb="FFFFFF99"/>
        <bgColor indexed="64"/>
      </patternFill>
    </fill>
    <fill>
      <patternFill patternType="solid">
        <fgColor theme="4" tint="0.5999900102615356"/>
        <bgColor indexed="64"/>
      </patternFill>
    </fill>
    <fill>
      <patternFill patternType="solid">
        <fgColor theme="4" tint="0.7999799847602844"/>
        <bgColor indexed="64"/>
      </patternFill>
    </fill>
    <fill>
      <patternFill patternType="solid">
        <fgColor rgb="FF0070C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2" fillId="0" borderId="0">
      <alignment/>
      <protection/>
    </xf>
    <xf numFmtId="0" fontId="2"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60">
    <xf numFmtId="0" fontId="0" fillId="0" borderId="0" xfId="0" applyFont="1" applyAlignment="1">
      <alignment/>
    </xf>
    <xf numFmtId="0" fontId="0" fillId="0" borderId="10" xfId="0" applyBorder="1" applyAlignment="1">
      <alignment/>
    </xf>
    <xf numFmtId="0" fontId="0" fillId="32" borderId="10" xfId="0" applyFill="1" applyBorder="1" applyAlignment="1">
      <alignment/>
    </xf>
    <xf numFmtId="0" fontId="0" fillId="32" borderId="11" xfId="0" applyFill="1" applyBorder="1" applyAlignment="1">
      <alignment horizontal="centerContinuous" wrapText="1"/>
    </xf>
    <xf numFmtId="0" fontId="0" fillId="32" borderId="12" xfId="0" applyFill="1" applyBorder="1" applyAlignment="1">
      <alignment horizontal="centerContinuous" wrapText="1"/>
    </xf>
    <xf numFmtId="0" fontId="0" fillId="32" borderId="13" xfId="0" applyFill="1" applyBorder="1" applyAlignment="1">
      <alignment horizontal="centerContinuous" wrapText="1"/>
    </xf>
    <xf numFmtId="0" fontId="39" fillId="0" borderId="0" xfId="0" applyFont="1" applyAlignment="1">
      <alignment/>
    </xf>
    <xf numFmtId="0" fontId="39" fillId="0" borderId="10" xfId="0" applyFont="1" applyBorder="1" applyAlignment="1">
      <alignment/>
    </xf>
    <xf numFmtId="0" fontId="0" fillId="33" borderId="10" xfId="0" applyFill="1" applyBorder="1" applyAlignment="1">
      <alignment/>
    </xf>
    <xf numFmtId="0" fontId="26" fillId="34" borderId="10" xfId="0" applyFont="1" applyFill="1" applyBorder="1" applyAlignment="1">
      <alignment/>
    </xf>
    <xf numFmtId="14" fontId="0" fillId="0" borderId="10" xfId="0" applyNumberFormat="1" applyBorder="1" applyAlignment="1">
      <alignment/>
    </xf>
    <xf numFmtId="0" fontId="0" fillId="0" borderId="14" xfId="0" applyBorder="1" applyAlignment="1">
      <alignment/>
    </xf>
    <xf numFmtId="0" fontId="2" fillId="35" borderId="10" xfId="59" applyFont="1" applyFill="1" applyBorder="1" applyAlignment="1">
      <alignment horizontal="centerContinuous" wrapText="1"/>
      <protection/>
    </xf>
    <xf numFmtId="164" fontId="0" fillId="33" borderId="10" xfId="0" applyNumberFormat="1" applyFill="1" applyBorder="1" applyAlignment="1">
      <alignment/>
    </xf>
    <xf numFmtId="8" fontId="0" fillId="0" borderId="0" xfId="0" applyNumberFormat="1" applyAlignment="1">
      <alignment/>
    </xf>
    <xf numFmtId="0" fontId="26" fillId="34" borderId="10" xfId="0" applyFont="1" applyFill="1" applyBorder="1" applyAlignment="1">
      <alignment wrapText="1"/>
    </xf>
    <xf numFmtId="8" fontId="0" fillId="0" borderId="10" xfId="0" applyNumberFormat="1" applyBorder="1" applyAlignment="1">
      <alignment/>
    </xf>
    <xf numFmtId="0" fontId="23" fillId="34" borderId="10" xfId="0" applyFont="1" applyFill="1" applyBorder="1" applyAlignment="1">
      <alignment horizontal="centerContinuous" wrapText="1"/>
    </xf>
    <xf numFmtId="0" fontId="39" fillId="2" borderId="10" xfId="0" applyFont="1" applyFill="1" applyBorder="1" applyAlignment="1">
      <alignment/>
    </xf>
    <xf numFmtId="8" fontId="0" fillId="33" borderId="10" xfId="0" applyNumberFormat="1" applyFill="1" applyBorder="1" applyAlignment="1">
      <alignment/>
    </xf>
    <xf numFmtId="169" fontId="0" fillId="33" borderId="10" xfId="62" applyNumberFormat="1" applyFont="1" applyFill="1" applyBorder="1" applyAlignment="1">
      <alignment/>
    </xf>
    <xf numFmtId="169" fontId="0" fillId="0" borderId="10" xfId="62" applyNumberFormat="1" applyFont="1" applyBorder="1" applyAlignment="1">
      <alignment/>
    </xf>
    <xf numFmtId="169" fontId="0" fillId="33" borderId="10" xfId="0" applyNumberFormat="1" applyFill="1" applyBorder="1" applyAlignment="1">
      <alignment/>
    </xf>
    <xf numFmtId="0" fontId="39" fillId="2" borderId="10" xfId="0" applyFont="1" applyFill="1" applyBorder="1" applyAlignment="1">
      <alignment wrapText="1"/>
    </xf>
    <xf numFmtId="0" fontId="0" fillId="0" borderId="0" xfId="0" applyAlignment="1">
      <alignment wrapText="1"/>
    </xf>
    <xf numFmtId="0" fontId="0" fillId="0" borderId="10" xfId="0" applyBorder="1" applyAlignment="1">
      <alignment wrapText="1"/>
    </xf>
    <xf numFmtId="169" fontId="0" fillId="0" borderId="0" xfId="0" applyNumberFormat="1" applyAlignment="1">
      <alignment/>
    </xf>
    <xf numFmtId="0" fontId="2" fillId="0" borderId="0" xfId="58">
      <alignment/>
      <protection/>
    </xf>
    <xf numFmtId="0" fontId="2" fillId="0" borderId="0" xfId="58" applyAlignment="1">
      <alignment wrapText="1"/>
      <protection/>
    </xf>
    <xf numFmtId="43" fontId="2" fillId="33" borderId="10" xfId="44" applyFill="1" applyBorder="1" applyAlignment="1">
      <alignment/>
    </xf>
    <xf numFmtId="43" fontId="2" fillId="33" borderId="10" xfId="44" applyNumberFormat="1" applyFill="1" applyBorder="1" applyAlignment="1">
      <alignment/>
    </xf>
    <xf numFmtId="0" fontId="2" fillId="2" borderId="10" xfId="58" applyFill="1" applyBorder="1">
      <alignment/>
      <protection/>
    </xf>
    <xf numFmtId="9" fontId="0" fillId="33" borderId="10" xfId="62" applyNumberFormat="1" applyFont="1" applyFill="1" applyBorder="1" applyAlignment="1">
      <alignment/>
    </xf>
    <xf numFmtId="0" fontId="0" fillId="35" borderId="10" xfId="0" applyFill="1" applyBorder="1" applyAlignment="1">
      <alignment/>
    </xf>
    <xf numFmtId="0" fontId="0" fillId="35" borderId="11" xfId="0" applyFill="1" applyBorder="1" applyAlignment="1">
      <alignment horizontal="centerContinuous" wrapText="1"/>
    </xf>
    <xf numFmtId="0" fontId="0" fillId="35" borderId="12" xfId="0" applyFont="1" applyFill="1" applyBorder="1" applyAlignment="1">
      <alignment horizontal="centerContinuous" wrapText="1"/>
    </xf>
    <xf numFmtId="0" fontId="0" fillId="35" borderId="13" xfId="0" applyFont="1" applyFill="1" applyBorder="1" applyAlignment="1">
      <alignment horizontal="centerContinuous" wrapText="1"/>
    </xf>
    <xf numFmtId="0" fontId="33" fillId="0" borderId="0" xfId="54" applyAlignment="1" applyProtection="1">
      <alignment/>
      <protection/>
    </xf>
    <xf numFmtId="0" fontId="0" fillId="0" borderId="10" xfId="0" applyFill="1" applyBorder="1" applyAlignment="1">
      <alignment/>
    </xf>
    <xf numFmtId="0" fontId="0" fillId="0" borderId="13" xfId="0" applyBorder="1" applyAlignment="1">
      <alignment/>
    </xf>
    <xf numFmtId="14" fontId="0" fillId="36" borderId="10" xfId="0" applyNumberFormat="1" applyFont="1" applyFill="1" applyBorder="1" applyAlignment="1">
      <alignment/>
    </xf>
    <xf numFmtId="0" fontId="0" fillId="36" borderId="10" xfId="0" applyFont="1" applyFill="1" applyBorder="1" applyAlignment="1">
      <alignment/>
    </xf>
    <xf numFmtId="14" fontId="0" fillId="37" borderId="10" xfId="0" applyNumberFormat="1" applyFont="1" applyFill="1" applyBorder="1" applyAlignment="1">
      <alignment/>
    </xf>
    <xf numFmtId="0" fontId="0" fillId="37" borderId="10" xfId="0" applyFont="1" applyFill="1" applyBorder="1" applyAlignment="1">
      <alignment/>
    </xf>
    <xf numFmtId="0" fontId="0" fillId="0" borderId="11" xfId="0" applyBorder="1" applyAlignment="1">
      <alignment/>
    </xf>
    <xf numFmtId="0" fontId="26" fillId="34" borderId="15" xfId="0" applyFont="1" applyFill="1" applyBorder="1" applyAlignment="1">
      <alignment/>
    </xf>
    <xf numFmtId="0" fontId="26" fillId="34" borderId="14" xfId="0" applyFont="1" applyFill="1" applyBorder="1" applyAlignment="1">
      <alignment/>
    </xf>
    <xf numFmtId="0" fontId="26" fillId="34" borderId="16" xfId="0" applyFont="1" applyFill="1" applyBorder="1" applyAlignment="1">
      <alignment/>
    </xf>
    <xf numFmtId="0" fontId="0" fillId="0" borderId="17" xfId="0" applyFill="1" applyBorder="1" applyAlignment="1">
      <alignment/>
    </xf>
    <xf numFmtId="14" fontId="0" fillId="0" borderId="18" xfId="0" applyNumberFormat="1" applyBorder="1" applyAlignment="1">
      <alignment/>
    </xf>
    <xf numFmtId="0" fontId="0" fillId="0" borderId="18" xfId="0" applyBorder="1" applyAlignment="1">
      <alignment/>
    </xf>
    <xf numFmtId="0" fontId="0" fillId="0" borderId="19" xfId="0" applyBorder="1" applyAlignment="1">
      <alignment/>
    </xf>
    <xf numFmtId="0" fontId="0" fillId="0" borderId="17" xfId="0" applyBorder="1" applyAlignment="1">
      <alignment/>
    </xf>
    <xf numFmtId="14" fontId="0" fillId="33" borderId="10" xfId="0" applyNumberFormat="1" applyFill="1" applyBorder="1" applyAlignment="1">
      <alignment/>
    </xf>
    <xf numFmtId="0" fontId="0" fillId="33" borderId="10" xfId="0" applyNumberFormat="1" applyFill="1" applyBorder="1" applyAlignment="1">
      <alignment/>
    </xf>
    <xf numFmtId="0" fontId="0" fillId="0" borderId="0" xfId="0" applyBorder="1" applyAlignment="1">
      <alignment/>
    </xf>
    <xf numFmtId="164" fontId="0" fillId="0" borderId="10" xfId="0" applyNumberFormat="1" applyFill="1" applyBorder="1" applyAlignment="1">
      <alignment/>
    </xf>
    <xf numFmtId="0" fontId="41" fillId="34" borderId="10" xfId="58" applyFont="1" applyFill="1" applyBorder="1" applyAlignment="1">
      <alignment horizontal="centerContinuous" wrapText="1"/>
      <protection/>
    </xf>
    <xf numFmtId="0" fontId="42" fillId="38" borderId="10" xfId="58" applyFont="1" applyFill="1" applyBorder="1" applyAlignment="1">
      <alignment wrapText="1"/>
      <protection/>
    </xf>
    <xf numFmtId="0" fontId="41" fillId="38" borderId="10" xfId="58" applyFont="1" applyFill="1" applyBorder="1" applyAlignment="1">
      <alignment wrapText="1"/>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4" xfId="59"/>
    <cellStyle name="Note" xfId="60"/>
    <cellStyle name="Output" xfId="61"/>
    <cellStyle name="Percent" xfId="62"/>
    <cellStyle name="Title" xfId="63"/>
    <cellStyle name="Total" xfId="64"/>
    <cellStyle name="Warning Text" xfId="65"/>
  </cellStyles>
  <dxfs count="3">
    <dxf>
      <font>
        <color rgb="FFCCFFCC"/>
      </font>
    </dxf>
    <dxf>
      <font>
        <color rgb="FFCCFFCC"/>
      </font>
    </dxf>
    <dxf>
      <font>
        <color rgb="FFCCFFCC"/>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ables/table1.xml><?xml version="1.0" encoding="utf-8"?>
<table xmlns="http://schemas.openxmlformats.org/spreadsheetml/2006/main" id="1" name="Table1" displayName="Table1" ref="A1:E10" comment="" totalsRowShown="0">
  <autoFilter ref="A1:E10"/>
  <tableColumns count="5">
    <tableColumn id="1" name="Name"/>
    <tableColumn id="2" name="DOB"/>
    <tableColumn id="3" name="Phone"/>
    <tableColumn id="4" name="Email"/>
    <tableColumn id="6" name="Sales"/>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table" Target="../tables/table1.x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8.xml.rels><?xml version="1.0" encoding="utf-8" standalone="yes"?><Relationships xmlns="http://schemas.openxmlformats.org/package/2006/relationships"><Relationship Id="rId1" Type="http://schemas.openxmlformats.org/officeDocument/2006/relationships/hyperlink" Target="http://www.youtube.com/watch?v=FlVCocmicUo" TargetMode="External" /><Relationship Id="rId2" Type="http://schemas.openxmlformats.org/officeDocument/2006/relationships/hyperlink" Target="http://www.youtube.com/watch?v=baWNi_Uye2A" TargetMode="External" /><Relationship Id="rId3"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0000FF"/>
  </sheetPr>
  <dimension ref="A1:H15"/>
  <sheetViews>
    <sheetView tabSelected="1" zoomScalePageLayoutView="0" workbookViewId="0" topLeftCell="A1">
      <selection activeCell="B4" sqref="B4"/>
    </sheetView>
  </sheetViews>
  <sheetFormatPr defaultColWidth="9.140625" defaultRowHeight="15"/>
  <cols>
    <col min="2" max="2" width="10.8515625" style="0" bestFit="1" customWidth="1"/>
    <col min="3" max="3" width="17.28125" style="0" customWidth="1"/>
    <col min="4" max="4" width="16.8515625" style="0" bestFit="1" customWidth="1"/>
    <col min="5" max="5" width="16.57421875" style="0" bestFit="1" customWidth="1"/>
    <col min="10" max="10" width="7.57421875" style="0" bestFit="1" customWidth="1"/>
    <col min="11" max="11" width="9.8515625" style="0" bestFit="1" customWidth="1"/>
    <col min="12" max="12" width="12.57421875" style="0" bestFit="1" customWidth="1"/>
    <col min="13" max="13" width="17.00390625" style="0" bestFit="1" customWidth="1"/>
    <col min="14" max="16" width="12.7109375" style="0" customWidth="1"/>
  </cols>
  <sheetData>
    <row r="1" spans="1:4" ht="15">
      <c r="A1" s="9" t="s">
        <v>14</v>
      </c>
      <c r="B1" s="9" t="s">
        <v>15</v>
      </c>
      <c r="C1" s="9" t="s">
        <v>16</v>
      </c>
      <c r="D1" s="9" t="s">
        <v>17</v>
      </c>
    </row>
    <row r="2" spans="1:4" ht="15">
      <c r="A2" s="1" t="s">
        <v>18</v>
      </c>
      <c r="B2" s="10">
        <v>31820</v>
      </c>
      <c r="C2" s="1" t="s">
        <v>26</v>
      </c>
      <c r="D2" s="1" t="s">
        <v>27</v>
      </c>
    </row>
    <row r="3" spans="1:4" ht="15">
      <c r="A3" s="1" t="s">
        <v>19</v>
      </c>
      <c r="B3" s="10">
        <v>32185</v>
      </c>
      <c r="C3" s="1" t="s">
        <v>28</v>
      </c>
      <c r="D3" s="1" t="s">
        <v>29</v>
      </c>
    </row>
    <row r="4" spans="1:4" ht="15">
      <c r="A4" s="1" t="s">
        <v>20</v>
      </c>
      <c r="B4" s="10">
        <v>32551</v>
      </c>
      <c r="C4" s="1" t="s">
        <v>30</v>
      </c>
      <c r="D4" s="1" t="s">
        <v>31</v>
      </c>
    </row>
    <row r="5" spans="1:4" ht="15">
      <c r="A5" s="1" t="s">
        <v>21</v>
      </c>
      <c r="B5" s="10">
        <v>32916</v>
      </c>
      <c r="C5" s="1" t="s">
        <v>32</v>
      </c>
      <c r="D5" s="1" t="s">
        <v>33</v>
      </c>
    </row>
    <row r="6" spans="1:4" ht="15">
      <c r="A6" s="1" t="s">
        <v>22</v>
      </c>
      <c r="B6" s="10">
        <v>33281</v>
      </c>
      <c r="C6" s="1" t="s">
        <v>34</v>
      </c>
      <c r="D6" s="1" t="s">
        <v>35</v>
      </c>
    </row>
    <row r="7" spans="1:4" ht="15">
      <c r="A7" s="1" t="s">
        <v>23</v>
      </c>
      <c r="B7" s="10">
        <v>33646</v>
      </c>
      <c r="C7" s="1" t="s">
        <v>36</v>
      </c>
      <c r="D7" s="1" t="s">
        <v>37</v>
      </c>
    </row>
    <row r="8" spans="1:4" ht="15">
      <c r="A8" s="1" t="s">
        <v>24</v>
      </c>
      <c r="B8" s="10">
        <v>34012</v>
      </c>
      <c r="C8" s="1" t="s">
        <v>38</v>
      </c>
      <c r="D8" s="1" t="s">
        <v>39</v>
      </c>
    </row>
    <row r="9" spans="1:4" ht="15">
      <c r="A9" s="38" t="s">
        <v>25</v>
      </c>
      <c r="B9" s="10">
        <v>40221</v>
      </c>
      <c r="C9" s="1" t="s">
        <v>40</v>
      </c>
      <c r="D9" s="1" t="s">
        <v>41</v>
      </c>
    </row>
    <row r="13" spans="2:8" ht="15">
      <c r="B13" s="9" t="str">
        <f>IF(A1="","",A1)</f>
        <v>Name</v>
      </c>
      <c r="C13" s="9" t="str">
        <f aca="true" t="shared" si="0" ref="C13:H13">IF(B1="","",B1)</f>
        <v>DOB</v>
      </c>
      <c r="D13" s="9" t="str">
        <f t="shared" si="0"/>
        <v>Phone</v>
      </c>
      <c r="E13" s="9" t="str">
        <f t="shared" si="0"/>
        <v>Email</v>
      </c>
      <c r="F13" s="9">
        <f t="shared" si="0"/>
      </c>
      <c r="G13" s="9">
        <f t="shared" si="0"/>
      </c>
      <c r="H13" s="9">
        <f t="shared" si="0"/>
      </c>
    </row>
    <row r="14" spans="2:8" ht="15">
      <c r="B14" s="11" t="s">
        <v>102</v>
      </c>
      <c r="C14" s="53"/>
      <c r="D14" s="53"/>
      <c r="E14" s="53"/>
      <c r="F14" s="54"/>
      <c r="G14" s="53"/>
      <c r="H14" s="53"/>
    </row>
    <row r="15" spans="3:8" ht="15">
      <c r="C15" s="53"/>
      <c r="D15" s="53"/>
      <c r="E15" s="53"/>
      <c r="F15" s="54"/>
      <c r="G15" s="53"/>
      <c r="H15" s="53"/>
    </row>
  </sheetData>
  <sheetProtection/>
  <dataValidations count="1">
    <dataValidation type="list" allowBlank="1" showInputMessage="1" showErrorMessage="1" sqref="B14">
      <formula1>DDName</formula1>
    </dataValidation>
  </dataValidation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rgb="FFFF0000"/>
  </sheetPr>
  <dimension ref="A1:I372"/>
  <sheetViews>
    <sheetView zoomScale="115" zoomScaleNormal="115" zoomScalePageLayoutView="0" workbookViewId="0" topLeftCell="A7">
      <selection activeCell="D13" sqref="D13"/>
    </sheetView>
  </sheetViews>
  <sheetFormatPr defaultColWidth="9.140625" defaultRowHeight="15"/>
  <cols>
    <col min="1" max="1" width="6.8515625" style="0" bestFit="1" customWidth="1"/>
    <col min="2" max="2" width="10.00390625" style="0" customWidth="1"/>
    <col min="3" max="3" width="8.8515625" style="0" bestFit="1" customWidth="1"/>
    <col min="4" max="4" width="10.00390625" style="0" bestFit="1" customWidth="1"/>
    <col min="5" max="5" width="10.8515625" style="0" bestFit="1" customWidth="1"/>
    <col min="6" max="6" width="10.8515625" style="0" customWidth="1"/>
    <col min="7" max="7" width="14.421875" style="0" bestFit="1" customWidth="1"/>
    <col min="8" max="8" width="10.421875" style="0" bestFit="1" customWidth="1"/>
    <col min="9" max="9" width="10.57421875" style="0" bestFit="1" customWidth="1"/>
  </cols>
  <sheetData>
    <row r="1" spans="1:8" ht="15">
      <c r="A1" s="12" t="s">
        <v>48</v>
      </c>
      <c r="B1" s="12"/>
      <c r="C1" s="12"/>
      <c r="D1" s="12"/>
      <c r="E1" s="12"/>
      <c r="F1" s="12"/>
      <c r="G1" s="12"/>
      <c r="H1" s="12"/>
    </row>
    <row r="2" spans="1:8" ht="26.25">
      <c r="A2" s="12" t="s">
        <v>49</v>
      </c>
      <c r="B2" s="12"/>
      <c r="C2" s="12"/>
      <c r="D2" s="12"/>
      <c r="E2" s="12"/>
      <c r="F2" s="12"/>
      <c r="G2" s="12"/>
      <c r="H2" s="12"/>
    </row>
    <row r="3" spans="1:8" ht="26.25">
      <c r="A3" s="12" t="s">
        <v>50</v>
      </c>
      <c r="B3" s="12"/>
      <c r="C3" s="12"/>
      <c r="D3" s="12"/>
      <c r="E3" s="12"/>
      <c r="F3" s="12"/>
      <c r="G3" s="12"/>
      <c r="H3" s="12"/>
    </row>
    <row r="4" spans="1:8" ht="26.25">
      <c r="A4" s="12" t="s">
        <v>51</v>
      </c>
      <c r="B4" s="12"/>
      <c r="C4" s="12"/>
      <c r="D4" s="12"/>
      <c r="E4" s="12"/>
      <c r="F4" s="12"/>
      <c r="G4" s="12"/>
      <c r="H4" s="12"/>
    </row>
    <row r="5" spans="1:8" ht="39">
      <c r="A5" s="12" t="s">
        <v>52</v>
      </c>
      <c r="B5" s="12"/>
      <c r="C5" s="12"/>
      <c r="D5" s="12"/>
      <c r="E5" s="12"/>
      <c r="F5" s="12"/>
      <c r="G5" s="12"/>
      <c r="H5" s="12"/>
    </row>
    <row r="6" spans="1:8" ht="51.75">
      <c r="A6" s="12" t="s">
        <v>53</v>
      </c>
      <c r="B6" s="12"/>
      <c r="C6" s="12"/>
      <c r="D6" s="12"/>
      <c r="E6" s="12"/>
      <c r="F6" s="12"/>
      <c r="G6" s="12"/>
      <c r="H6" s="12"/>
    </row>
    <row r="8" spans="1:5" ht="30">
      <c r="A8" s="15" t="s">
        <v>54</v>
      </c>
      <c r="B8" s="15" t="s">
        <v>106</v>
      </c>
      <c r="C8" s="15" t="s">
        <v>55</v>
      </c>
      <c r="D8" s="15" t="s">
        <v>107</v>
      </c>
      <c r="E8" s="15" t="s">
        <v>108</v>
      </c>
    </row>
    <row r="9" spans="1:5" ht="15">
      <c r="A9" s="1">
        <v>30</v>
      </c>
      <c r="B9" s="1">
        <v>0.0975</v>
      </c>
      <c r="C9" s="1">
        <v>12</v>
      </c>
      <c r="D9" s="8">
        <f>C9*A9</f>
        <v>360</v>
      </c>
      <c r="E9" s="8">
        <f>B9/C9</f>
        <v>0.008125</v>
      </c>
    </row>
    <row r="11" spans="1:8" ht="30">
      <c r="A11" s="15" t="s">
        <v>56</v>
      </c>
      <c r="B11" s="15" t="s">
        <v>57</v>
      </c>
      <c r="C11" s="15" t="s">
        <v>58</v>
      </c>
      <c r="D11" s="15" t="s">
        <v>59</v>
      </c>
      <c r="E11" s="15" t="s">
        <v>60</v>
      </c>
      <c r="H11" s="6"/>
    </row>
    <row r="12" spans="1:5" ht="15">
      <c r="A12" s="8">
        <f>IF((ROWS(A$12:A12)-1)&gt;A$9*C$9,"",(ROWS(A$12:A12)-1))</f>
        <v>0</v>
      </c>
      <c r="B12" s="1"/>
      <c r="C12" s="1"/>
      <c r="D12" s="1"/>
      <c r="E12" s="56">
        <v>100000</v>
      </c>
    </row>
    <row r="13" spans="1:5" ht="15">
      <c r="A13" s="8">
        <f>IF((ROWS(A$12:A13)-1)&gt;A$9*C$9,"",(ROWS(A$12:A13)-1))</f>
        <v>1</v>
      </c>
      <c r="B13" s="13">
        <f>IF(A13="","",-PMT(E$9,D$9,E$12))</f>
        <v>859.1544120587507</v>
      </c>
      <c r="C13" s="13">
        <f>IF(A13="","",E12*E$9)</f>
        <v>812.5</v>
      </c>
      <c r="D13" s="13">
        <f>IF(A13="","",B13-C13)</f>
        <v>46.65441205875072</v>
      </c>
      <c r="E13" s="13">
        <f>IF(A13="","",E12-D13)</f>
        <v>99953.34558794125</v>
      </c>
    </row>
    <row r="14" spans="1:5" ht="15">
      <c r="A14" s="8">
        <f>IF((ROWS(A$12:A14)-1)&gt;A$9*C$9,"",(ROWS(A$12:A14)-1))</f>
        <v>2</v>
      </c>
      <c r="B14" s="13">
        <f aca="true" t="shared" si="0" ref="B14:B77">IF(A14="","",-PMT(E$9,D$9,E$12))</f>
        <v>859.1544120587507</v>
      </c>
      <c r="C14" s="13">
        <f aca="true" t="shared" si="1" ref="C14:C77">IF(A14="","",E13*E$9)</f>
        <v>812.1209329020227</v>
      </c>
      <c r="D14" s="13">
        <f aca="true" t="shared" si="2" ref="D14:D77">IF(A14="","",B14-C14)</f>
        <v>47.03347915672805</v>
      </c>
      <c r="E14" s="13">
        <f aca="true" t="shared" si="3" ref="E14:E77">IF(A14="","",E13-D14)</f>
        <v>99906.31210878452</v>
      </c>
    </row>
    <row r="15" spans="1:5" ht="15">
      <c r="A15" s="8">
        <f>IF((ROWS(A$12:A15)-1)&gt;A$9*C$9,"",(ROWS(A$12:A15)-1))</f>
        <v>3</v>
      </c>
      <c r="B15" s="13">
        <f t="shared" si="0"/>
        <v>859.1544120587507</v>
      </c>
      <c r="C15" s="13">
        <f t="shared" si="1"/>
        <v>811.7387858838742</v>
      </c>
      <c r="D15" s="13">
        <f t="shared" si="2"/>
        <v>47.41562617487648</v>
      </c>
      <c r="E15" s="13">
        <f t="shared" si="3"/>
        <v>99858.89648260965</v>
      </c>
    </row>
    <row r="16" spans="1:5" ht="15">
      <c r="A16" s="8">
        <f>IF((ROWS(A$12:A16)-1)&gt;A$9*C$9,"",(ROWS(A$12:A16)-1))</f>
        <v>4</v>
      </c>
      <c r="B16" s="13">
        <f t="shared" si="0"/>
        <v>859.1544120587507</v>
      </c>
      <c r="C16" s="13">
        <f t="shared" si="1"/>
        <v>811.3535339212034</v>
      </c>
      <c r="D16" s="13">
        <f t="shared" si="2"/>
        <v>47.80087813754733</v>
      </c>
      <c r="E16" s="13">
        <f t="shared" si="3"/>
        <v>99811.0956044721</v>
      </c>
    </row>
    <row r="17" spans="1:9" ht="15">
      <c r="A17" s="8">
        <f>IF((ROWS(A$12:A17)-1)&gt;A$9*C$9,"",(ROWS(A$12:A17)-1))</f>
        <v>5</v>
      </c>
      <c r="B17" s="13">
        <f t="shared" si="0"/>
        <v>859.1544120587507</v>
      </c>
      <c r="C17" s="13">
        <f t="shared" si="1"/>
        <v>810.9651517863358</v>
      </c>
      <c r="D17" s="13">
        <f t="shared" si="2"/>
        <v>48.18926027241491</v>
      </c>
      <c r="E17" s="13">
        <f t="shared" si="3"/>
        <v>99762.90634419968</v>
      </c>
      <c r="I17" s="14"/>
    </row>
    <row r="18" spans="1:5" ht="15">
      <c r="A18" s="8">
        <f>IF((ROWS(A$12:A18)-1)&gt;A$9*C$9,"",(ROWS(A$12:A18)-1))</f>
        <v>6</v>
      </c>
      <c r="B18" s="13">
        <f t="shared" si="0"/>
        <v>859.1544120587507</v>
      </c>
      <c r="C18" s="13">
        <f t="shared" si="1"/>
        <v>810.5736140466224</v>
      </c>
      <c r="D18" s="13">
        <f t="shared" si="2"/>
        <v>48.5807980121283</v>
      </c>
      <c r="E18" s="13">
        <f t="shared" si="3"/>
        <v>99714.32554618755</v>
      </c>
    </row>
    <row r="19" spans="1:5" ht="15">
      <c r="A19" s="8">
        <f>IF((ROWS(A$12:A19)-1)&gt;A$9*C$9,"",(ROWS(A$12:A19)-1))</f>
        <v>7</v>
      </c>
      <c r="B19" s="13">
        <f t="shared" si="0"/>
        <v>859.1544120587507</v>
      </c>
      <c r="C19" s="13">
        <f t="shared" si="1"/>
        <v>810.1788950627739</v>
      </c>
      <c r="D19" s="13">
        <f t="shared" si="2"/>
        <v>48.97551699597682</v>
      </c>
      <c r="E19" s="13">
        <f t="shared" si="3"/>
        <v>99665.35002919157</v>
      </c>
    </row>
    <row r="20" spans="1:5" ht="15">
      <c r="A20" s="8">
        <f>IF((ROWS(A$12:A20)-1)&gt;A$9*C$9,"",(ROWS(A$12:A20)-1))</f>
        <v>8</v>
      </c>
      <c r="B20" s="13">
        <f t="shared" si="0"/>
        <v>859.1544120587507</v>
      </c>
      <c r="C20" s="13">
        <f t="shared" si="1"/>
        <v>809.7809689871815</v>
      </c>
      <c r="D20" s="13">
        <f t="shared" si="2"/>
        <v>49.37344307156923</v>
      </c>
      <c r="E20" s="13">
        <f t="shared" si="3"/>
        <v>99615.97658612</v>
      </c>
    </row>
    <row r="21" spans="1:5" ht="15">
      <c r="A21" s="8">
        <f>IF((ROWS(A$12:A21)-1)&gt;A$9*C$9,"",(ROWS(A$12:A21)-1))</f>
        <v>9</v>
      </c>
      <c r="B21" s="13">
        <f t="shared" si="0"/>
        <v>859.1544120587507</v>
      </c>
      <c r="C21" s="13">
        <f t="shared" si="1"/>
        <v>809.379809762225</v>
      </c>
      <c r="D21" s="13">
        <f t="shared" si="2"/>
        <v>49.7746022965257</v>
      </c>
      <c r="E21" s="13">
        <f t="shared" si="3"/>
        <v>99566.20198382347</v>
      </c>
    </row>
    <row r="22" spans="1:5" ht="15">
      <c r="A22" s="8">
        <f>IF((ROWS(A$12:A22)-1)&gt;A$9*C$9,"",(ROWS(A$12:A22)-1))</f>
        <v>10</v>
      </c>
      <c r="B22" s="13">
        <f t="shared" si="0"/>
        <v>859.1544120587507</v>
      </c>
      <c r="C22" s="13">
        <f t="shared" si="1"/>
        <v>808.9753911185658</v>
      </c>
      <c r="D22" s="13">
        <f t="shared" si="2"/>
        <v>50.179020940184955</v>
      </c>
      <c r="E22" s="13">
        <f t="shared" si="3"/>
        <v>99516.02296288329</v>
      </c>
    </row>
    <row r="23" spans="1:5" ht="15">
      <c r="A23" s="8">
        <f>IF((ROWS(A$12:A23)-1)&gt;A$9*C$9,"",(ROWS(A$12:A23)-1))</f>
        <v>11</v>
      </c>
      <c r="B23" s="13">
        <f t="shared" si="0"/>
        <v>859.1544120587507</v>
      </c>
      <c r="C23" s="13">
        <f t="shared" si="1"/>
        <v>808.5676865734267</v>
      </c>
      <c r="D23" s="13">
        <f t="shared" si="2"/>
        <v>50.586725485323996</v>
      </c>
      <c r="E23" s="13">
        <f t="shared" si="3"/>
        <v>99465.43623739797</v>
      </c>
    </row>
    <row r="24" spans="1:5" ht="15">
      <c r="A24" s="8">
        <f>IF((ROWS(A$12:A24)-1)&gt;A$9*C$9,"",(ROWS(A$12:A24)-1))</f>
        <v>12</v>
      </c>
      <c r="B24" s="13">
        <f t="shared" si="0"/>
        <v>859.1544120587507</v>
      </c>
      <c r="C24" s="13">
        <f t="shared" si="1"/>
        <v>808.1566694288585</v>
      </c>
      <c r="D24" s="13">
        <f t="shared" si="2"/>
        <v>50.99774262989217</v>
      </c>
      <c r="E24" s="13">
        <f t="shared" si="3"/>
        <v>99414.43849476808</v>
      </c>
    </row>
    <row r="25" spans="1:5" ht="15">
      <c r="A25" s="8">
        <f>IF((ROWS(A$12:A25)-1)&gt;A$9*C$9,"",(ROWS(A$12:A25)-1))</f>
        <v>13</v>
      </c>
      <c r="B25" s="13">
        <f t="shared" si="0"/>
        <v>859.1544120587507</v>
      </c>
      <c r="C25" s="13">
        <f t="shared" si="1"/>
        <v>807.7423127699907</v>
      </c>
      <c r="D25" s="13">
        <f t="shared" si="2"/>
        <v>51.41209928876003</v>
      </c>
      <c r="E25" s="13">
        <f t="shared" si="3"/>
        <v>99363.02639547932</v>
      </c>
    </row>
    <row r="26" spans="1:5" ht="15">
      <c r="A26" s="8">
        <f>IF((ROWS(A$12:A26)-1)&gt;A$9*C$9,"",(ROWS(A$12:A26)-1))</f>
        <v>14</v>
      </c>
      <c r="B26" s="13">
        <f t="shared" si="0"/>
        <v>859.1544120587507</v>
      </c>
      <c r="C26" s="13">
        <f t="shared" si="1"/>
        <v>807.3245894632695</v>
      </c>
      <c r="D26" s="13">
        <f t="shared" si="2"/>
        <v>51.82982259548123</v>
      </c>
      <c r="E26" s="13">
        <f t="shared" si="3"/>
        <v>99311.19657288384</v>
      </c>
    </row>
    <row r="27" spans="1:5" ht="15">
      <c r="A27" s="8">
        <f>IF((ROWS(A$12:A27)-1)&gt;A$9*C$9,"",(ROWS(A$12:A27)-1))</f>
        <v>15</v>
      </c>
      <c r="B27" s="13">
        <f t="shared" si="0"/>
        <v>859.1544120587507</v>
      </c>
      <c r="C27" s="13">
        <f t="shared" si="1"/>
        <v>806.9034721546813</v>
      </c>
      <c r="D27" s="13">
        <f t="shared" si="2"/>
        <v>52.25093990406947</v>
      </c>
      <c r="E27" s="13">
        <f t="shared" si="3"/>
        <v>99258.94563297977</v>
      </c>
    </row>
    <row r="28" spans="1:5" ht="15">
      <c r="A28" s="8">
        <f>IF((ROWS(A$12:A28)-1)&gt;A$9*C$9,"",(ROWS(A$12:A28)-1))</f>
        <v>16</v>
      </c>
      <c r="B28" s="13">
        <f t="shared" si="0"/>
        <v>859.1544120587507</v>
      </c>
      <c r="C28" s="13">
        <f t="shared" si="1"/>
        <v>806.4789332679607</v>
      </c>
      <c r="D28" s="13">
        <f t="shared" si="2"/>
        <v>52.675478790790066</v>
      </c>
      <c r="E28" s="13">
        <f t="shared" si="3"/>
        <v>99206.27015418898</v>
      </c>
    </row>
    <row r="29" spans="1:5" ht="15">
      <c r="A29" s="8">
        <f>IF((ROWS(A$12:A29)-1)&gt;A$9*C$9,"",(ROWS(A$12:A29)-1))</f>
        <v>17</v>
      </c>
      <c r="B29" s="13">
        <f t="shared" si="0"/>
        <v>859.1544120587507</v>
      </c>
      <c r="C29" s="13">
        <f t="shared" si="1"/>
        <v>806.0509450027855</v>
      </c>
      <c r="D29" s="13">
        <f t="shared" si="2"/>
        <v>53.10346705596521</v>
      </c>
      <c r="E29" s="13">
        <f t="shared" si="3"/>
        <v>99153.16668713302</v>
      </c>
    </row>
    <row r="30" spans="1:5" ht="15">
      <c r="A30" s="8">
        <f>IF((ROWS(A$12:A30)-1)&gt;A$9*C$9,"",(ROWS(A$12:A30)-1))</f>
        <v>18</v>
      </c>
      <c r="B30" s="13">
        <f t="shared" si="0"/>
        <v>859.1544120587507</v>
      </c>
      <c r="C30" s="13">
        <f t="shared" si="1"/>
        <v>805.6194793329558</v>
      </c>
      <c r="D30" s="13">
        <f t="shared" si="2"/>
        <v>53.534932725794874</v>
      </c>
      <c r="E30" s="13">
        <f t="shared" si="3"/>
        <v>99099.63175440722</v>
      </c>
    </row>
    <row r="31" spans="1:5" ht="15">
      <c r="A31" s="8">
        <f>IF((ROWS(A$12:A31)-1)&gt;A$9*C$9,"",(ROWS(A$12:A31)-1))</f>
        <v>19</v>
      </c>
      <c r="B31" s="13">
        <f t="shared" si="0"/>
        <v>859.1544120587507</v>
      </c>
      <c r="C31" s="13">
        <f t="shared" si="1"/>
        <v>805.1845080045587</v>
      </c>
      <c r="D31" s="13">
        <f t="shared" si="2"/>
        <v>53.96990405419206</v>
      </c>
      <c r="E31" s="13">
        <f t="shared" si="3"/>
        <v>99045.66185035303</v>
      </c>
    </row>
    <row r="32" spans="1:5" ht="15">
      <c r="A32" s="8">
        <f>IF((ROWS(A$12:A32)-1)&gt;A$9*C$9,"",(ROWS(A$12:A32)-1))</f>
        <v>20</v>
      </c>
      <c r="B32" s="13">
        <f t="shared" si="0"/>
        <v>859.1544120587507</v>
      </c>
      <c r="C32" s="13">
        <f t="shared" si="1"/>
        <v>804.7460025341185</v>
      </c>
      <c r="D32" s="13">
        <f t="shared" si="2"/>
        <v>54.40840952463225</v>
      </c>
      <c r="E32" s="13">
        <f t="shared" si="3"/>
        <v>98991.2534408284</v>
      </c>
    </row>
    <row r="33" spans="1:5" ht="15">
      <c r="A33" s="8">
        <f>IF((ROWS(A$12:A33)-1)&gt;A$9*C$9,"",(ROWS(A$12:A33)-1))</f>
        <v>21</v>
      </c>
      <c r="B33" s="13">
        <f t="shared" si="0"/>
        <v>859.1544120587507</v>
      </c>
      <c r="C33" s="13">
        <f t="shared" si="1"/>
        <v>804.3039342067308</v>
      </c>
      <c r="D33" s="13">
        <f t="shared" si="2"/>
        <v>54.850477852019935</v>
      </c>
      <c r="E33" s="13">
        <f t="shared" si="3"/>
        <v>98936.40296297638</v>
      </c>
    </row>
    <row r="34" spans="1:5" ht="15">
      <c r="A34" s="8">
        <f>IF((ROWS(A$12:A34)-1)&gt;A$9*C$9,"",(ROWS(A$12:A34)-1))</f>
        <v>22</v>
      </c>
      <c r="B34" s="13">
        <f t="shared" si="0"/>
        <v>859.1544120587507</v>
      </c>
      <c r="C34" s="13">
        <f t="shared" si="1"/>
        <v>803.8582740741831</v>
      </c>
      <c r="D34" s="13">
        <f t="shared" si="2"/>
        <v>55.29613798456762</v>
      </c>
      <c r="E34" s="13">
        <f t="shared" si="3"/>
        <v>98881.10682499182</v>
      </c>
    </row>
    <row r="35" spans="1:5" ht="15">
      <c r="A35" s="8">
        <f>IF((ROWS(A$12:A35)-1)&gt;A$9*C$9,"",(ROWS(A$12:A35)-1))</f>
        <v>23</v>
      </c>
      <c r="B35" s="13">
        <f t="shared" si="0"/>
        <v>859.1544120587507</v>
      </c>
      <c r="C35" s="13">
        <f t="shared" si="1"/>
        <v>803.4089929530585</v>
      </c>
      <c r="D35" s="13">
        <f t="shared" si="2"/>
        <v>55.745419105692235</v>
      </c>
      <c r="E35" s="13">
        <f t="shared" si="3"/>
        <v>98825.36140588613</v>
      </c>
    </row>
    <row r="36" spans="1:5" ht="15">
      <c r="A36" s="8">
        <f>IF((ROWS(A$12:A36)-1)&gt;A$9*C$9,"",(ROWS(A$12:A36)-1))</f>
        <v>24</v>
      </c>
      <c r="B36" s="13">
        <f t="shared" si="0"/>
        <v>859.1544120587507</v>
      </c>
      <c r="C36" s="13">
        <f t="shared" si="1"/>
        <v>802.9560614228249</v>
      </c>
      <c r="D36" s="13">
        <f t="shared" si="2"/>
        <v>56.19835063592586</v>
      </c>
      <c r="E36" s="13">
        <f t="shared" si="3"/>
        <v>98769.1630552502</v>
      </c>
    </row>
    <row r="37" spans="1:5" ht="15">
      <c r="A37" s="8">
        <f>IF((ROWS(A$12:A37)-1)&gt;A$9*C$9,"",(ROWS(A$12:A37)-1))</f>
        <v>25</v>
      </c>
      <c r="B37" s="13">
        <f t="shared" si="0"/>
        <v>859.1544120587507</v>
      </c>
      <c r="C37" s="13">
        <f t="shared" si="1"/>
        <v>802.499449823908</v>
      </c>
      <c r="D37" s="13">
        <f t="shared" si="2"/>
        <v>56.65496223484274</v>
      </c>
      <c r="E37" s="13">
        <f t="shared" si="3"/>
        <v>98712.50809301536</v>
      </c>
    </row>
    <row r="38" spans="1:5" ht="15">
      <c r="A38" s="8">
        <f>IF((ROWS(A$12:A38)-1)&gt;A$9*C$9,"",(ROWS(A$12:A38)-1))</f>
        <v>26</v>
      </c>
      <c r="B38" s="13">
        <f t="shared" si="0"/>
        <v>859.1544120587507</v>
      </c>
      <c r="C38" s="13">
        <f t="shared" si="1"/>
        <v>802.0391282557498</v>
      </c>
      <c r="D38" s="13">
        <f t="shared" si="2"/>
        <v>57.11528380300092</v>
      </c>
      <c r="E38" s="13">
        <f t="shared" si="3"/>
        <v>98655.39280921237</v>
      </c>
    </row>
    <row r="39" spans="1:5" ht="15">
      <c r="A39" s="8">
        <f>IF((ROWS(A$12:A39)-1)&gt;A$9*C$9,"",(ROWS(A$12:A39)-1))</f>
        <v>27</v>
      </c>
      <c r="B39" s="13">
        <f t="shared" si="0"/>
        <v>859.1544120587507</v>
      </c>
      <c r="C39" s="13">
        <f t="shared" si="1"/>
        <v>801.5750665748506</v>
      </c>
      <c r="D39" s="13">
        <f t="shared" si="2"/>
        <v>57.57934548390017</v>
      </c>
      <c r="E39" s="13">
        <f t="shared" si="3"/>
        <v>98597.81346372847</v>
      </c>
    </row>
    <row r="40" spans="1:5" ht="15">
      <c r="A40" s="8">
        <f>IF((ROWS(A$12:A40)-1)&gt;A$9*C$9,"",(ROWS(A$12:A40)-1))</f>
        <v>28</v>
      </c>
      <c r="B40" s="13">
        <f t="shared" si="0"/>
        <v>859.1544120587507</v>
      </c>
      <c r="C40" s="13">
        <f t="shared" si="1"/>
        <v>801.1072343927938</v>
      </c>
      <c r="D40" s="13">
        <f t="shared" si="2"/>
        <v>58.04717766595695</v>
      </c>
      <c r="E40" s="13">
        <f t="shared" si="3"/>
        <v>98539.76628606251</v>
      </c>
    </row>
    <row r="41" spans="1:5" ht="15">
      <c r="A41" s="8">
        <f>IF((ROWS(A$12:A41)-1)&gt;A$9*C$9,"",(ROWS(A$12:A41)-1))</f>
        <v>29</v>
      </c>
      <c r="B41" s="13">
        <f t="shared" si="0"/>
        <v>859.1544120587507</v>
      </c>
      <c r="C41" s="13">
        <f t="shared" si="1"/>
        <v>800.6356010742579</v>
      </c>
      <c r="D41" s="13">
        <f t="shared" si="2"/>
        <v>58.5188109844928</v>
      </c>
      <c r="E41" s="13">
        <f t="shared" si="3"/>
        <v>98481.24747507802</v>
      </c>
    </row>
    <row r="42" spans="1:5" ht="15">
      <c r="A42" s="8">
        <f>IF((ROWS(A$12:A42)-1)&gt;A$9*C$9,"",(ROWS(A$12:A42)-1))</f>
        <v>30</v>
      </c>
      <c r="B42" s="13">
        <f t="shared" si="0"/>
        <v>859.1544120587507</v>
      </c>
      <c r="C42" s="13">
        <f t="shared" si="1"/>
        <v>800.160135735009</v>
      </c>
      <c r="D42" s="13">
        <f t="shared" si="2"/>
        <v>58.9942763237417</v>
      </c>
      <c r="E42" s="13">
        <f t="shared" si="3"/>
        <v>98422.25319875428</v>
      </c>
    </row>
    <row r="43" spans="1:5" ht="15">
      <c r="A43" s="8">
        <f>IF((ROWS(A$12:A43)-1)&gt;A$9*C$9,"",(ROWS(A$12:A43)-1))</f>
        <v>31</v>
      </c>
      <c r="B43" s="13">
        <f t="shared" si="0"/>
        <v>859.1544120587507</v>
      </c>
      <c r="C43" s="13">
        <f t="shared" si="1"/>
        <v>799.6808072398785</v>
      </c>
      <c r="D43" s="13">
        <f t="shared" si="2"/>
        <v>59.47360481887222</v>
      </c>
      <c r="E43" s="13">
        <f t="shared" si="3"/>
        <v>98362.7795939354</v>
      </c>
    </row>
    <row r="44" spans="1:5" ht="15">
      <c r="A44" s="8">
        <f>IF((ROWS(A$12:A44)-1)&gt;A$9*C$9,"",(ROWS(A$12:A44)-1))</f>
        <v>32</v>
      </c>
      <c r="B44" s="13">
        <f t="shared" si="0"/>
        <v>859.1544120587507</v>
      </c>
      <c r="C44" s="13">
        <f t="shared" si="1"/>
        <v>799.1975842007251</v>
      </c>
      <c r="D44" s="13">
        <f t="shared" si="2"/>
        <v>59.95682785802558</v>
      </c>
      <c r="E44" s="13">
        <f t="shared" si="3"/>
        <v>98302.82276607737</v>
      </c>
    </row>
    <row r="45" spans="1:5" ht="15">
      <c r="A45" s="8">
        <f>IF((ROWS(A$12:A45)-1)&gt;A$9*C$9,"",(ROWS(A$12:A45)-1))</f>
        <v>33</v>
      </c>
      <c r="B45" s="13">
        <f t="shared" si="0"/>
        <v>859.1544120587507</v>
      </c>
      <c r="C45" s="13">
        <f t="shared" si="1"/>
        <v>798.7104349743787</v>
      </c>
      <c r="D45" s="13">
        <f t="shared" si="2"/>
        <v>60.44397708437202</v>
      </c>
      <c r="E45" s="13">
        <f t="shared" si="3"/>
        <v>98242.378788993</v>
      </c>
    </row>
    <row r="46" spans="1:5" ht="15">
      <c r="A46" s="8">
        <f>IF((ROWS(A$12:A46)-1)&gt;A$9*C$9,"",(ROWS(A$12:A46)-1))</f>
        <v>34</v>
      </c>
      <c r="B46" s="13">
        <f t="shared" si="0"/>
        <v>859.1544120587507</v>
      </c>
      <c r="C46" s="13">
        <f t="shared" si="1"/>
        <v>798.2193276605681</v>
      </c>
      <c r="D46" s="13">
        <f t="shared" si="2"/>
        <v>60.93508439818265</v>
      </c>
      <c r="E46" s="13">
        <f t="shared" si="3"/>
        <v>98181.44370459481</v>
      </c>
    </row>
    <row r="47" spans="1:5" ht="15">
      <c r="A47" s="8">
        <f>IF((ROWS(A$12:A47)-1)&gt;A$9*C$9,"",(ROWS(A$12:A47)-1))</f>
        <v>35</v>
      </c>
      <c r="B47" s="13">
        <f t="shared" si="0"/>
        <v>859.1544120587507</v>
      </c>
      <c r="C47" s="13">
        <f t="shared" si="1"/>
        <v>797.7242300998329</v>
      </c>
      <c r="D47" s="13">
        <f t="shared" si="2"/>
        <v>61.43018195891784</v>
      </c>
      <c r="E47" s="13">
        <f t="shared" si="3"/>
        <v>98120.0135226359</v>
      </c>
    </row>
    <row r="48" spans="1:5" ht="15">
      <c r="A48" s="8">
        <f>IF((ROWS(A$12:A48)-1)&gt;A$9*C$9,"",(ROWS(A$12:A48)-1))</f>
        <v>36</v>
      </c>
      <c r="B48" s="13">
        <f t="shared" si="0"/>
        <v>859.1544120587507</v>
      </c>
      <c r="C48" s="13">
        <f t="shared" si="1"/>
        <v>797.2251098714167</v>
      </c>
      <c r="D48" s="13">
        <f t="shared" si="2"/>
        <v>61.929302187333974</v>
      </c>
      <c r="E48" s="13">
        <f t="shared" si="3"/>
        <v>98058.08422044857</v>
      </c>
    </row>
    <row r="49" spans="1:5" ht="15">
      <c r="A49" s="8">
        <f>IF((ROWS(A$12:A49)-1)&gt;A$9*C$9,"",(ROWS(A$12:A49)-1))</f>
        <v>37</v>
      </c>
      <c r="B49" s="13">
        <f t="shared" si="0"/>
        <v>859.1544120587507</v>
      </c>
      <c r="C49" s="13">
        <f t="shared" si="1"/>
        <v>796.7219342911446</v>
      </c>
      <c r="D49" s="13">
        <f t="shared" si="2"/>
        <v>62.43247776760609</v>
      </c>
      <c r="E49" s="13">
        <f t="shared" si="3"/>
        <v>97995.65174268096</v>
      </c>
    </row>
    <row r="50" spans="1:5" ht="15">
      <c r="A50" s="8">
        <f>IF((ROWS(A$12:A50)-1)&gt;A$9*C$9,"",(ROWS(A$12:A50)-1))</f>
        <v>38</v>
      </c>
      <c r="B50" s="13">
        <f t="shared" si="0"/>
        <v>859.1544120587507</v>
      </c>
      <c r="C50" s="13">
        <f t="shared" si="1"/>
        <v>796.2146704092828</v>
      </c>
      <c r="D50" s="13">
        <f t="shared" si="2"/>
        <v>62.93974164946792</v>
      </c>
      <c r="E50" s="13">
        <f t="shared" si="3"/>
        <v>97932.7120010315</v>
      </c>
    </row>
    <row r="51" spans="1:5" ht="15">
      <c r="A51" s="8">
        <f>IF((ROWS(A$12:A51)-1)&gt;A$9*C$9,"",(ROWS(A$12:A51)-1))</f>
        <v>39</v>
      </c>
      <c r="B51" s="13">
        <f t="shared" si="0"/>
        <v>859.1544120587507</v>
      </c>
      <c r="C51" s="13">
        <f t="shared" si="1"/>
        <v>795.7032850083809</v>
      </c>
      <c r="D51" s="13">
        <f t="shared" si="2"/>
        <v>63.45112705036979</v>
      </c>
      <c r="E51" s="13">
        <f t="shared" si="3"/>
        <v>97869.26087398113</v>
      </c>
    </row>
    <row r="52" spans="1:5" ht="15">
      <c r="A52" s="8">
        <f>IF((ROWS(A$12:A52)-1)&gt;A$9*C$9,"",(ROWS(A$12:A52)-1))</f>
        <v>40</v>
      </c>
      <c r="B52" s="13">
        <f t="shared" si="0"/>
        <v>859.1544120587507</v>
      </c>
      <c r="C52" s="13">
        <f t="shared" si="1"/>
        <v>795.1877446010967</v>
      </c>
      <c r="D52" s="13">
        <f t="shared" si="2"/>
        <v>63.96666745765401</v>
      </c>
      <c r="E52" s="13">
        <f t="shared" si="3"/>
        <v>97805.29420652347</v>
      </c>
    </row>
    <row r="53" spans="1:5" ht="15">
      <c r="A53" s="8">
        <f>IF((ROWS(A$12:A53)-1)&gt;A$9*C$9,"",(ROWS(A$12:A53)-1))</f>
        <v>41</v>
      </c>
      <c r="B53" s="13">
        <f t="shared" si="0"/>
        <v>859.1544120587507</v>
      </c>
      <c r="C53" s="13">
        <f t="shared" si="1"/>
        <v>794.6680154280032</v>
      </c>
      <c r="D53" s="13">
        <f t="shared" si="2"/>
        <v>64.48639663074755</v>
      </c>
      <c r="E53" s="13">
        <f t="shared" si="3"/>
        <v>97740.80780989272</v>
      </c>
    </row>
    <row r="54" spans="1:5" ht="15">
      <c r="A54" s="8">
        <f>IF((ROWS(A$12:A54)-1)&gt;A$9*C$9,"",(ROWS(A$12:A54)-1))</f>
        <v>42</v>
      </c>
      <c r="B54" s="13">
        <f t="shared" si="0"/>
        <v>859.1544120587507</v>
      </c>
      <c r="C54" s="13">
        <f t="shared" si="1"/>
        <v>794.1440634553784</v>
      </c>
      <c r="D54" s="13">
        <f t="shared" si="2"/>
        <v>65.01034860337234</v>
      </c>
      <c r="E54" s="13">
        <f t="shared" si="3"/>
        <v>97675.79746128934</v>
      </c>
    </row>
    <row r="55" spans="1:5" ht="15">
      <c r="A55" s="8">
        <f>IF((ROWS(A$12:A55)-1)&gt;A$9*C$9,"",(ROWS(A$12:A55)-1))</f>
        <v>43</v>
      </c>
      <c r="B55" s="13">
        <f t="shared" si="0"/>
        <v>859.1544120587507</v>
      </c>
      <c r="C55" s="13">
        <f t="shared" si="1"/>
        <v>793.615854372976</v>
      </c>
      <c r="D55" s="13">
        <f t="shared" si="2"/>
        <v>65.53855768577478</v>
      </c>
      <c r="E55" s="13">
        <f t="shared" si="3"/>
        <v>97610.25890360356</v>
      </c>
    </row>
    <row r="56" spans="1:5" ht="15">
      <c r="A56" s="8">
        <f>IF((ROWS(A$12:A56)-1)&gt;A$9*C$9,"",(ROWS(A$12:A56)-1))</f>
        <v>44</v>
      </c>
      <c r="B56" s="13">
        <f t="shared" si="0"/>
        <v>859.1544120587507</v>
      </c>
      <c r="C56" s="13">
        <f t="shared" si="1"/>
        <v>793.083353591779</v>
      </c>
      <c r="D56" s="13">
        <f t="shared" si="2"/>
        <v>66.07105846697175</v>
      </c>
      <c r="E56" s="13">
        <f t="shared" si="3"/>
        <v>97544.18784513659</v>
      </c>
    </row>
    <row r="57" spans="1:5" ht="15">
      <c r="A57" s="8">
        <f>IF((ROWS(A$12:A57)-1)&gt;A$9*C$9,"",(ROWS(A$12:A57)-1))</f>
        <v>45</v>
      </c>
      <c r="B57" s="13">
        <f t="shared" si="0"/>
        <v>859.1544120587507</v>
      </c>
      <c r="C57" s="13">
        <f t="shared" si="1"/>
        <v>792.5465262417348</v>
      </c>
      <c r="D57" s="13">
        <f t="shared" si="2"/>
        <v>66.60788581701593</v>
      </c>
      <c r="E57" s="13">
        <f t="shared" si="3"/>
        <v>97477.57995931957</v>
      </c>
    </row>
    <row r="58" spans="1:5" ht="15">
      <c r="A58" s="8">
        <f>IF((ROWS(A$12:A58)-1)&gt;A$9*C$9,"",(ROWS(A$12:A58)-1))</f>
        <v>46</v>
      </c>
      <c r="B58" s="13">
        <f t="shared" si="0"/>
        <v>859.1544120587507</v>
      </c>
      <c r="C58" s="13">
        <f t="shared" si="1"/>
        <v>792.0053371694715</v>
      </c>
      <c r="D58" s="13">
        <f t="shared" si="2"/>
        <v>67.14907488927918</v>
      </c>
      <c r="E58" s="13">
        <f t="shared" si="3"/>
        <v>97410.43088443029</v>
      </c>
    </row>
    <row r="59" spans="1:5" ht="15">
      <c r="A59" s="8">
        <f>IF((ROWS(A$12:A59)-1)&gt;A$9*C$9,"",(ROWS(A$12:A59)-1))</f>
        <v>47</v>
      </c>
      <c r="B59" s="13">
        <f t="shared" si="0"/>
        <v>859.1544120587507</v>
      </c>
      <c r="C59" s="13">
        <f t="shared" si="1"/>
        <v>791.4597509359961</v>
      </c>
      <c r="D59" s="13">
        <f t="shared" si="2"/>
        <v>67.69466112275461</v>
      </c>
      <c r="E59" s="13">
        <f t="shared" si="3"/>
        <v>97342.73622330753</v>
      </c>
    </row>
    <row r="60" spans="1:5" ht="15">
      <c r="A60" s="8">
        <f>IF((ROWS(A$12:A60)-1)&gt;A$9*C$9,"",(ROWS(A$12:A60)-1))</f>
        <v>48</v>
      </c>
      <c r="B60" s="13">
        <f t="shared" si="0"/>
        <v>859.1544120587507</v>
      </c>
      <c r="C60" s="13">
        <f t="shared" si="1"/>
        <v>790.9097318143737</v>
      </c>
      <c r="D60" s="13">
        <f t="shared" si="2"/>
        <v>68.24468024437704</v>
      </c>
      <c r="E60" s="13">
        <f t="shared" si="3"/>
        <v>97274.49154306315</v>
      </c>
    </row>
    <row r="61" spans="1:5" ht="15">
      <c r="A61" s="8">
        <f>IF((ROWS(A$12:A61)-1)&gt;A$9*C$9,"",(ROWS(A$12:A61)-1))</f>
        <v>49</v>
      </c>
      <c r="B61" s="13">
        <f t="shared" si="0"/>
        <v>859.1544120587507</v>
      </c>
      <c r="C61" s="13">
        <f t="shared" si="1"/>
        <v>790.3552437873882</v>
      </c>
      <c r="D61" s="13">
        <f t="shared" si="2"/>
        <v>68.79916827136253</v>
      </c>
      <c r="E61" s="13">
        <f t="shared" si="3"/>
        <v>97205.69237479179</v>
      </c>
    </row>
    <row r="62" spans="1:5" ht="15">
      <c r="A62" s="8">
        <f>IF((ROWS(A$12:A62)-1)&gt;A$9*C$9,"",(ROWS(A$12:A62)-1))</f>
        <v>50</v>
      </c>
      <c r="B62" s="13">
        <f t="shared" si="0"/>
        <v>859.1544120587507</v>
      </c>
      <c r="C62" s="13">
        <f t="shared" si="1"/>
        <v>789.7962505451833</v>
      </c>
      <c r="D62" s="13">
        <f t="shared" si="2"/>
        <v>69.35816151356744</v>
      </c>
      <c r="E62" s="13">
        <f t="shared" si="3"/>
        <v>97136.33421327823</v>
      </c>
    </row>
    <row r="63" spans="1:5" ht="15">
      <c r="A63" s="8">
        <f>IF((ROWS(A$12:A63)-1)&gt;A$9*C$9,"",(ROWS(A$12:A63)-1))</f>
        <v>51</v>
      </c>
      <c r="B63" s="13">
        <f t="shared" si="0"/>
        <v>859.1544120587507</v>
      </c>
      <c r="C63" s="13">
        <f t="shared" si="1"/>
        <v>789.2327154828856</v>
      </c>
      <c r="D63" s="13">
        <f t="shared" si="2"/>
        <v>69.9216965758651</v>
      </c>
      <c r="E63" s="13">
        <f t="shared" si="3"/>
        <v>97066.41251670236</v>
      </c>
    </row>
    <row r="64" spans="1:5" ht="15">
      <c r="A64" s="8">
        <f>IF((ROWS(A$12:A64)-1)&gt;A$9*C$9,"",(ROWS(A$12:A64)-1))</f>
        <v>52</v>
      </c>
      <c r="B64" s="13">
        <f t="shared" si="0"/>
        <v>859.1544120587507</v>
      </c>
      <c r="C64" s="13">
        <f t="shared" si="1"/>
        <v>788.6646016982068</v>
      </c>
      <c r="D64" s="13">
        <f t="shared" si="2"/>
        <v>70.48981036054397</v>
      </c>
      <c r="E64" s="13">
        <f t="shared" si="3"/>
        <v>96995.92270634182</v>
      </c>
    </row>
    <row r="65" spans="1:5" ht="15">
      <c r="A65" s="8">
        <f>IF((ROWS(A$12:A65)-1)&gt;A$9*C$9,"",(ROWS(A$12:A65)-1))</f>
        <v>53</v>
      </c>
      <c r="B65" s="13">
        <f t="shared" si="0"/>
        <v>859.1544120587507</v>
      </c>
      <c r="C65" s="13">
        <f t="shared" si="1"/>
        <v>788.0918719890274</v>
      </c>
      <c r="D65" s="13">
        <f t="shared" si="2"/>
        <v>71.06254006972335</v>
      </c>
      <c r="E65" s="13">
        <f t="shared" si="3"/>
        <v>96924.8601662721</v>
      </c>
    </row>
    <row r="66" spans="1:5" ht="15">
      <c r="A66" s="8">
        <f>IF((ROWS(A$12:A66)-1)&gt;A$9*C$9,"",(ROWS(A$12:A66)-1))</f>
        <v>54</v>
      </c>
      <c r="B66" s="13">
        <f t="shared" si="0"/>
        <v>859.1544120587507</v>
      </c>
      <c r="C66" s="13">
        <f t="shared" si="1"/>
        <v>787.5144888509609</v>
      </c>
      <c r="D66" s="13">
        <f t="shared" si="2"/>
        <v>71.63992320778982</v>
      </c>
      <c r="E66" s="13">
        <f t="shared" si="3"/>
        <v>96853.22024306431</v>
      </c>
    </row>
    <row r="67" spans="1:5" ht="15">
      <c r="A67" s="8">
        <f>IF((ROWS(A$12:A67)-1)&gt;A$9*C$9,"",(ROWS(A$12:A67)-1))</f>
        <v>55</v>
      </c>
      <c r="B67" s="13">
        <f t="shared" si="0"/>
        <v>859.1544120587507</v>
      </c>
      <c r="C67" s="13">
        <f t="shared" si="1"/>
        <v>786.9324144748975</v>
      </c>
      <c r="D67" s="13">
        <f t="shared" si="2"/>
        <v>72.22199758385318</v>
      </c>
      <c r="E67" s="13">
        <f t="shared" si="3"/>
        <v>96780.99824548046</v>
      </c>
    </row>
    <row r="68" spans="1:5" ht="15">
      <c r="A68" s="8">
        <f>IF((ROWS(A$12:A68)-1)&gt;A$9*C$9,"",(ROWS(A$12:A68)-1))</f>
        <v>56</v>
      </c>
      <c r="B68" s="13">
        <f t="shared" si="0"/>
        <v>859.1544120587507</v>
      </c>
      <c r="C68" s="13">
        <f t="shared" si="1"/>
        <v>786.3456107445287</v>
      </c>
      <c r="D68" s="13">
        <f t="shared" si="2"/>
        <v>72.80880131422202</v>
      </c>
      <c r="E68" s="13">
        <f t="shared" si="3"/>
        <v>96708.18944416623</v>
      </c>
    </row>
    <row r="69" spans="1:5" ht="15">
      <c r="A69" s="8">
        <f>IF((ROWS(A$12:A69)-1)&gt;A$9*C$9,"",(ROWS(A$12:A69)-1))</f>
        <v>57</v>
      </c>
      <c r="B69" s="13">
        <f t="shared" si="0"/>
        <v>859.1544120587507</v>
      </c>
      <c r="C69" s="13">
        <f t="shared" si="1"/>
        <v>785.7540392338507</v>
      </c>
      <c r="D69" s="13">
        <f t="shared" si="2"/>
        <v>73.40037282490005</v>
      </c>
      <c r="E69" s="13">
        <f t="shared" si="3"/>
        <v>96634.78907134134</v>
      </c>
    </row>
    <row r="70" spans="1:5" ht="15">
      <c r="A70" s="8">
        <f>IF((ROWS(A$12:A70)-1)&gt;A$9*C$9,"",(ROWS(A$12:A70)-1))</f>
        <v>58</v>
      </c>
      <c r="B70" s="13">
        <f t="shared" si="0"/>
        <v>859.1544120587507</v>
      </c>
      <c r="C70" s="13">
        <f t="shared" si="1"/>
        <v>785.1576612046484</v>
      </c>
      <c r="D70" s="13">
        <f t="shared" si="2"/>
        <v>73.99675085410229</v>
      </c>
      <c r="E70" s="13">
        <f t="shared" si="3"/>
        <v>96560.79232048723</v>
      </c>
    </row>
    <row r="71" spans="1:5" ht="15">
      <c r="A71" s="8">
        <f>IF((ROWS(A$12:A71)-1)&gt;A$9*C$9,"",(ROWS(A$12:A71)-1))</f>
        <v>59</v>
      </c>
      <c r="B71" s="13">
        <f t="shared" si="0"/>
        <v>859.1544120587507</v>
      </c>
      <c r="C71" s="13">
        <f t="shared" si="1"/>
        <v>784.5564376039588</v>
      </c>
      <c r="D71" s="13">
        <f t="shared" si="2"/>
        <v>74.59797445479194</v>
      </c>
      <c r="E71" s="13">
        <f t="shared" si="3"/>
        <v>96486.19434603244</v>
      </c>
    </row>
    <row r="72" spans="1:5" ht="15">
      <c r="A72" s="8">
        <f>IF((ROWS(A$12:A72)-1)&gt;A$9*C$9,"",(ROWS(A$12:A72)-1))</f>
        <v>60</v>
      </c>
      <c r="B72" s="13">
        <f t="shared" si="0"/>
        <v>859.1544120587507</v>
      </c>
      <c r="C72" s="13">
        <f t="shared" si="1"/>
        <v>783.9503290615136</v>
      </c>
      <c r="D72" s="13">
        <f t="shared" si="2"/>
        <v>75.20408299723715</v>
      </c>
      <c r="E72" s="13">
        <f t="shared" si="3"/>
        <v>96410.9902630352</v>
      </c>
    </row>
    <row r="73" spans="1:5" ht="15">
      <c r="A73" s="8">
        <f>IF((ROWS(A$12:A73)-1)&gt;A$9*C$9,"",(ROWS(A$12:A73)-1))</f>
        <v>61</v>
      </c>
      <c r="B73" s="13">
        <f t="shared" si="0"/>
        <v>859.1544120587507</v>
      </c>
      <c r="C73" s="13">
        <f t="shared" si="1"/>
        <v>783.339295887161</v>
      </c>
      <c r="D73" s="13">
        <f t="shared" si="2"/>
        <v>75.8151161715897</v>
      </c>
      <c r="E73" s="13">
        <f t="shared" si="3"/>
        <v>96335.1751468636</v>
      </c>
    </row>
    <row r="74" spans="1:5" ht="15">
      <c r="A74" s="8">
        <f>IF((ROWS(A$12:A74)-1)&gt;A$9*C$9,"",(ROWS(A$12:A74)-1))</f>
        <v>62</v>
      </c>
      <c r="B74" s="13">
        <f t="shared" si="0"/>
        <v>859.1544120587507</v>
      </c>
      <c r="C74" s="13">
        <f t="shared" si="1"/>
        <v>782.7232980682668</v>
      </c>
      <c r="D74" s="13">
        <f t="shared" si="2"/>
        <v>76.43111399048394</v>
      </c>
      <c r="E74" s="13">
        <f t="shared" si="3"/>
        <v>96258.74403287312</v>
      </c>
    </row>
    <row r="75" spans="1:5" ht="15">
      <c r="A75" s="8">
        <f>IF((ROWS(A$12:A75)-1)&gt;A$9*C$9,"",(ROWS(A$12:A75)-1))</f>
        <v>63</v>
      </c>
      <c r="B75" s="13">
        <f t="shared" si="0"/>
        <v>859.1544120587507</v>
      </c>
      <c r="C75" s="13">
        <f t="shared" si="1"/>
        <v>782.1022952670941</v>
      </c>
      <c r="D75" s="13">
        <f t="shared" si="2"/>
        <v>77.05211679165666</v>
      </c>
      <c r="E75" s="13">
        <f t="shared" si="3"/>
        <v>96181.69191608146</v>
      </c>
    </row>
    <row r="76" spans="1:5" ht="15">
      <c r="A76" s="8">
        <f>IF((ROWS(A$12:A76)-1)&gt;A$9*C$9,"",(ROWS(A$12:A76)-1))</f>
        <v>64</v>
      </c>
      <c r="B76" s="13">
        <f t="shared" si="0"/>
        <v>859.1544120587507</v>
      </c>
      <c r="C76" s="13">
        <f t="shared" si="1"/>
        <v>781.4762468181618</v>
      </c>
      <c r="D76" s="13">
        <f t="shared" si="2"/>
        <v>77.6781652405889</v>
      </c>
      <c r="E76" s="13">
        <f t="shared" si="3"/>
        <v>96104.01375084087</v>
      </c>
    </row>
    <row r="77" spans="1:5" ht="15">
      <c r="A77" s="8">
        <f>IF((ROWS(A$12:A77)-1)&gt;A$9*C$9,"",(ROWS(A$12:A77)-1))</f>
        <v>65</v>
      </c>
      <c r="B77" s="13">
        <f t="shared" si="0"/>
        <v>859.1544120587507</v>
      </c>
      <c r="C77" s="13">
        <f t="shared" si="1"/>
        <v>780.8451117255821</v>
      </c>
      <c r="D77" s="13">
        <f t="shared" si="2"/>
        <v>78.30930033316861</v>
      </c>
      <c r="E77" s="13">
        <f t="shared" si="3"/>
        <v>96025.70445050769</v>
      </c>
    </row>
    <row r="78" spans="1:5" ht="15">
      <c r="A78" s="8">
        <f>IF((ROWS(A$12:A78)-1)&gt;A$9*C$9,"",(ROWS(A$12:A78)-1))</f>
        <v>66</v>
      </c>
      <c r="B78" s="13">
        <f aca="true" t="shared" si="4" ref="B78:B141">IF(A78="","",-PMT(E$9,D$9,E$12))</f>
        <v>859.1544120587507</v>
      </c>
      <c r="C78" s="13">
        <f aca="true" t="shared" si="5" ref="C78:C141">IF(A78="","",E77*E$9)</f>
        <v>780.208848660375</v>
      </c>
      <c r="D78" s="13">
        <f aca="true" t="shared" si="6" ref="D78:D141">IF(A78="","",B78-C78)</f>
        <v>78.94556339837573</v>
      </c>
      <c r="E78" s="13">
        <f aca="true" t="shared" si="7" ref="E78:E141">IF(A78="","",E77-D78)</f>
        <v>95946.75888710932</v>
      </c>
    </row>
    <row r="79" spans="1:5" ht="15">
      <c r="A79" s="8">
        <f>IF((ROWS(A$12:A79)-1)&gt;A$9*C$9,"",(ROWS(A$12:A79)-1))</f>
        <v>67</v>
      </c>
      <c r="B79" s="13">
        <f t="shared" si="4"/>
        <v>859.1544120587507</v>
      </c>
      <c r="C79" s="13">
        <f t="shared" si="5"/>
        <v>779.5674159577633</v>
      </c>
      <c r="D79" s="13">
        <f t="shared" si="6"/>
        <v>79.58699610098745</v>
      </c>
      <c r="E79" s="13">
        <f t="shared" si="7"/>
        <v>95867.17189100833</v>
      </c>
    </row>
    <row r="80" spans="1:5" ht="15">
      <c r="A80" s="8">
        <f>IF((ROWS(A$12:A80)-1)&gt;A$9*C$9,"",(ROWS(A$12:A80)-1))</f>
        <v>68</v>
      </c>
      <c r="B80" s="13">
        <f t="shared" si="4"/>
        <v>859.1544120587507</v>
      </c>
      <c r="C80" s="13">
        <f t="shared" si="5"/>
        <v>778.9207716144427</v>
      </c>
      <c r="D80" s="13">
        <f t="shared" si="6"/>
        <v>80.23364044430798</v>
      </c>
      <c r="E80" s="13">
        <f t="shared" si="7"/>
        <v>95786.93825056402</v>
      </c>
    </row>
    <row r="81" spans="1:5" ht="15">
      <c r="A81" s="8">
        <f>IF((ROWS(A$12:A81)-1)&gt;A$9*C$9,"",(ROWS(A$12:A81)-1))</f>
        <v>69</v>
      </c>
      <c r="B81" s="13">
        <f t="shared" si="4"/>
        <v>859.1544120587507</v>
      </c>
      <c r="C81" s="13">
        <f t="shared" si="5"/>
        <v>778.2688732858327</v>
      </c>
      <c r="D81" s="13">
        <f t="shared" si="6"/>
        <v>80.88553877291804</v>
      </c>
      <c r="E81" s="13">
        <f t="shared" si="7"/>
        <v>95706.05271179111</v>
      </c>
    </row>
    <row r="82" spans="1:5" ht="15">
      <c r="A82" s="8">
        <f>IF((ROWS(A$12:A82)-1)&gt;A$9*C$9,"",(ROWS(A$12:A82)-1))</f>
        <v>70</v>
      </c>
      <c r="B82" s="13">
        <f t="shared" si="4"/>
        <v>859.1544120587507</v>
      </c>
      <c r="C82" s="13">
        <f t="shared" si="5"/>
        <v>777.6116782833028</v>
      </c>
      <c r="D82" s="13">
        <f t="shared" si="6"/>
        <v>81.54273377544791</v>
      </c>
      <c r="E82" s="13">
        <f t="shared" si="7"/>
        <v>95624.50997801566</v>
      </c>
    </row>
    <row r="83" spans="1:5" ht="15">
      <c r="A83" s="8">
        <f>IF((ROWS(A$12:A83)-1)&gt;A$9*C$9,"",(ROWS(A$12:A83)-1))</f>
        <v>71</v>
      </c>
      <c r="B83" s="13">
        <f t="shared" si="4"/>
        <v>859.1544120587507</v>
      </c>
      <c r="C83" s="13">
        <f t="shared" si="5"/>
        <v>776.9491435713772</v>
      </c>
      <c r="D83" s="13">
        <f t="shared" si="6"/>
        <v>82.20526848737347</v>
      </c>
      <c r="E83" s="13">
        <f t="shared" si="7"/>
        <v>95542.30470952828</v>
      </c>
    </row>
    <row r="84" spans="1:5" ht="15">
      <c r="A84" s="8">
        <f>IF((ROWS(A$12:A84)-1)&gt;A$9*C$9,"",(ROWS(A$12:A84)-1))</f>
        <v>72</v>
      </c>
      <c r="B84" s="13">
        <f t="shared" si="4"/>
        <v>859.1544120587507</v>
      </c>
      <c r="C84" s="13">
        <f t="shared" si="5"/>
        <v>776.2812257649173</v>
      </c>
      <c r="D84" s="13">
        <f t="shared" si="6"/>
        <v>82.87318629383344</v>
      </c>
      <c r="E84" s="13">
        <f t="shared" si="7"/>
        <v>95459.43152323445</v>
      </c>
    </row>
    <row r="85" spans="1:5" ht="15">
      <c r="A85" s="8">
        <f>IF((ROWS(A$12:A85)-1)&gt;A$9*C$9,"",(ROWS(A$12:A85)-1))</f>
        <v>73</v>
      </c>
      <c r="B85" s="13">
        <f t="shared" si="4"/>
        <v>859.1544120587507</v>
      </c>
      <c r="C85" s="13">
        <f t="shared" si="5"/>
        <v>775.60788112628</v>
      </c>
      <c r="D85" s="13">
        <f t="shared" si="6"/>
        <v>83.54653093247077</v>
      </c>
      <c r="E85" s="13">
        <f t="shared" si="7"/>
        <v>95375.88499230199</v>
      </c>
    </row>
    <row r="86" spans="1:5" ht="15">
      <c r="A86" s="8">
        <f>IF((ROWS(A$12:A86)-1)&gt;A$9*C$9,"",(ROWS(A$12:A86)-1))</f>
        <v>74</v>
      </c>
      <c r="B86" s="13">
        <f t="shared" si="4"/>
        <v>859.1544120587507</v>
      </c>
      <c r="C86" s="13">
        <f t="shared" si="5"/>
        <v>774.9290655624537</v>
      </c>
      <c r="D86" s="13">
        <f t="shared" si="6"/>
        <v>84.22534649629699</v>
      </c>
      <c r="E86" s="13">
        <f t="shared" si="7"/>
        <v>95291.65964580569</v>
      </c>
    </row>
    <row r="87" spans="1:5" ht="15">
      <c r="A87" s="8">
        <f>IF((ROWS(A$12:A87)-1)&gt;A$9*C$9,"",(ROWS(A$12:A87)-1))</f>
        <v>75</v>
      </c>
      <c r="B87" s="13">
        <f t="shared" si="4"/>
        <v>859.1544120587507</v>
      </c>
      <c r="C87" s="13">
        <f t="shared" si="5"/>
        <v>774.2447346221712</v>
      </c>
      <c r="D87" s="13">
        <f t="shared" si="6"/>
        <v>84.9096774365795</v>
      </c>
      <c r="E87" s="13">
        <f t="shared" si="7"/>
        <v>95206.74996836911</v>
      </c>
    </row>
    <row r="88" spans="1:5" ht="15">
      <c r="A88" s="8">
        <f>IF((ROWS(A$12:A88)-1)&gt;A$9*C$9,"",(ROWS(A$12:A88)-1))</f>
        <v>76</v>
      </c>
      <c r="B88" s="13">
        <f t="shared" si="4"/>
        <v>859.1544120587507</v>
      </c>
      <c r="C88" s="13">
        <f t="shared" si="5"/>
        <v>773.5548434929991</v>
      </c>
      <c r="D88" s="13">
        <f t="shared" si="6"/>
        <v>85.59956856575161</v>
      </c>
      <c r="E88" s="13">
        <f t="shared" si="7"/>
        <v>95121.15039980336</v>
      </c>
    </row>
    <row r="89" spans="1:5" ht="15">
      <c r="A89" s="8">
        <f>IF((ROWS(A$12:A89)-1)&gt;A$9*C$9,"",(ROWS(A$12:A89)-1))</f>
        <v>77</v>
      </c>
      <c r="B89" s="13">
        <f t="shared" si="4"/>
        <v>859.1544120587507</v>
      </c>
      <c r="C89" s="13">
        <f t="shared" si="5"/>
        <v>772.8593469984023</v>
      </c>
      <c r="D89" s="13">
        <f t="shared" si="6"/>
        <v>86.2950650603484</v>
      </c>
      <c r="E89" s="13">
        <f t="shared" si="7"/>
        <v>95034.85533474301</v>
      </c>
    </row>
    <row r="90" spans="1:5" ht="15">
      <c r="A90" s="8">
        <f>IF((ROWS(A$12:A90)-1)&gt;A$9*C$9,"",(ROWS(A$12:A90)-1))</f>
        <v>78</v>
      </c>
      <c r="B90" s="13">
        <f t="shared" si="4"/>
        <v>859.1544120587507</v>
      </c>
      <c r="C90" s="13">
        <f t="shared" si="5"/>
        <v>772.158199594787</v>
      </c>
      <c r="D90" s="13">
        <f t="shared" si="6"/>
        <v>86.99621246396373</v>
      </c>
      <c r="E90" s="13">
        <f t="shared" si="7"/>
        <v>94947.85912227906</v>
      </c>
    </row>
    <row r="91" spans="1:5" ht="15">
      <c r="A91" s="8">
        <f>IF((ROWS(A$12:A91)-1)&gt;A$9*C$9,"",(ROWS(A$12:A91)-1))</f>
        <v>79</v>
      </c>
      <c r="B91" s="13">
        <f t="shared" si="4"/>
        <v>859.1544120587507</v>
      </c>
      <c r="C91" s="13">
        <f t="shared" si="5"/>
        <v>771.4513553685174</v>
      </c>
      <c r="D91" s="13">
        <f t="shared" si="6"/>
        <v>87.70305669023332</v>
      </c>
      <c r="E91" s="13">
        <f t="shared" si="7"/>
        <v>94860.15606558882</v>
      </c>
    </row>
    <row r="92" spans="1:5" ht="15">
      <c r="A92" s="8">
        <f>IF((ROWS(A$12:A92)-1)&gt;A$9*C$9,"",(ROWS(A$12:A92)-1))</f>
        <v>80</v>
      </c>
      <c r="B92" s="13">
        <f t="shared" si="4"/>
        <v>859.1544120587507</v>
      </c>
      <c r="C92" s="13">
        <f t="shared" si="5"/>
        <v>770.7387680329092</v>
      </c>
      <c r="D92" s="13">
        <f t="shared" si="6"/>
        <v>88.41564402584152</v>
      </c>
      <c r="E92" s="13">
        <f t="shared" si="7"/>
        <v>94771.74042156298</v>
      </c>
    </row>
    <row r="93" spans="1:5" ht="15">
      <c r="A93" s="8">
        <f>IF((ROWS(A$12:A93)-1)&gt;A$9*C$9,"",(ROWS(A$12:A93)-1))</f>
        <v>81</v>
      </c>
      <c r="B93" s="13">
        <f t="shared" si="4"/>
        <v>859.1544120587507</v>
      </c>
      <c r="C93" s="13">
        <f t="shared" si="5"/>
        <v>770.0203909251992</v>
      </c>
      <c r="D93" s="13">
        <f t="shared" si="6"/>
        <v>89.13402113355153</v>
      </c>
      <c r="E93" s="13">
        <f t="shared" si="7"/>
        <v>94682.60640042943</v>
      </c>
    </row>
    <row r="94" spans="1:5" ht="15">
      <c r="A94" s="8">
        <f>IF((ROWS(A$12:A94)-1)&gt;A$9*C$9,"",(ROWS(A$12:A94)-1))</f>
        <v>82</v>
      </c>
      <c r="B94" s="13">
        <f t="shared" si="4"/>
        <v>859.1544120587507</v>
      </c>
      <c r="C94" s="13">
        <f t="shared" si="5"/>
        <v>769.2961770034891</v>
      </c>
      <c r="D94" s="13">
        <f t="shared" si="6"/>
        <v>89.85823505526162</v>
      </c>
      <c r="E94" s="13">
        <f t="shared" si="7"/>
        <v>94592.74816537417</v>
      </c>
    </row>
    <row r="95" spans="1:5" ht="15">
      <c r="A95" s="8">
        <f>IF((ROWS(A$12:A95)-1)&gt;A$9*C$9,"",(ROWS(A$12:A95)-1))</f>
        <v>83</v>
      </c>
      <c r="B95" s="13">
        <f t="shared" si="4"/>
        <v>859.1544120587507</v>
      </c>
      <c r="C95" s="13">
        <f t="shared" si="5"/>
        <v>768.5660788436652</v>
      </c>
      <c r="D95" s="13">
        <f t="shared" si="6"/>
        <v>90.58833321508553</v>
      </c>
      <c r="E95" s="13">
        <f t="shared" si="7"/>
        <v>94502.15983215909</v>
      </c>
    </row>
    <row r="96" spans="1:5" ht="15">
      <c r="A96" s="8">
        <f>IF((ROWS(A$12:A96)-1)&gt;A$9*C$9,"",(ROWS(A$12:A96)-1))</f>
        <v>84</v>
      </c>
      <c r="B96" s="13">
        <f t="shared" si="4"/>
        <v>859.1544120587507</v>
      </c>
      <c r="C96" s="13">
        <f t="shared" si="5"/>
        <v>767.8300486362926</v>
      </c>
      <c r="D96" s="13">
        <f t="shared" si="6"/>
        <v>91.32436342245808</v>
      </c>
      <c r="E96" s="13">
        <f t="shared" si="7"/>
        <v>94410.83546873662</v>
      </c>
    </row>
    <row r="97" spans="1:5" ht="15">
      <c r="A97" s="8">
        <f>IF((ROWS(A$12:A97)-1)&gt;A$9*C$9,"",(ROWS(A$12:A97)-1))</f>
        <v>85</v>
      </c>
      <c r="B97" s="13">
        <f t="shared" si="4"/>
        <v>859.1544120587507</v>
      </c>
      <c r="C97" s="13">
        <f t="shared" si="5"/>
        <v>767.0880381834851</v>
      </c>
      <c r="D97" s="13">
        <f t="shared" si="6"/>
        <v>92.06637387526564</v>
      </c>
      <c r="E97" s="13">
        <f t="shared" si="7"/>
        <v>94318.76909486136</v>
      </c>
    </row>
    <row r="98" spans="1:5" ht="15">
      <c r="A98" s="8">
        <f>IF((ROWS(A$12:A98)-1)&gt;A$9*C$9,"",(ROWS(A$12:A98)-1))</f>
        <v>86</v>
      </c>
      <c r="B98" s="13">
        <f t="shared" si="4"/>
        <v>859.1544120587507</v>
      </c>
      <c r="C98" s="13">
        <f t="shared" si="5"/>
        <v>766.3399988957485</v>
      </c>
      <c r="D98" s="13">
        <f t="shared" si="6"/>
        <v>92.8144131630022</v>
      </c>
      <c r="E98" s="13">
        <f t="shared" si="7"/>
        <v>94225.95468169836</v>
      </c>
    </row>
    <row r="99" spans="1:5" ht="15">
      <c r="A99" s="8">
        <f>IF((ROWS(A$12:A99)-1)&gt;A$9*C$9,"",(ROWS(A$12:A99)-1))</f>
        <v>87</v>
      </c>
      <c r="B99" s="13">
        <f t="shared" si="4"/>
        <v>859.1544120587507</v>
      </c>
      <c r="C99" s="13">
        <f t="shared" si="5"/>
        <v>765.5858817887993</v>
      </c>
      <c r="D99" s="13">
        <f t="shared" si="6"/>
        <v>93.56853026995145</v>
      </c>
      <c r="E99" s="13">
        <f t="shared" si="7"/>
        <v>94132.3861514284</v>
      </c>
    </row>
    <row r="100" spans="1:5" ht="15">
      <c r="A100" s="8">
        <f>IF((ROWS(A$12:A100)-1)&gt;A$9*C$9,"",(ROWS(A$12:A100)-1))</f>
        <v>88</v>
      </c>
      <c r="B100" s="13">
        <f t="shared" si="4"/>
        <v>859.1544120587507</v>
      </c>
      <c r="C100" s="13">
        <f t="shared" si="5"/>
        <v>764.8256374803558</v>
      </c>
      <c r="D100" s="13">
        <f t="shared" si="6"/>
        <v>94.32877457839493</v>
      </c>
      <c r="E100" s="13">
        <f t="shared" si="7"/>
        <v>94038.05737685002</v>
      </c>
    </row>
    <row r="101" spans="1:5" ht="15">
      <c r="A101" s="8">
        <f>IF((ROWS(A$12:A101)-1)&gt;A$9*C$9,"",(ROWS(A$12:A101)-1))</f>
        <v>89</v>
      </c>
      <c r="B101" s="13">
        <f t="shared" si="4"/>
        <v>859.1544120587507</v>
      </c>
      <c r="C101" s="13">
        <f t="shared" si="5"/>
        <v>764.0592161869064</v>
      </c>
      <c r="D101" s="13">
        <f t="shared" si="6"/>
        <v>95.09519587184434</v>
      </c>
      <c r="E101" s="13">
        <f t="shared" si="7"/>
        <v>93942.96218097817</v>
      </c>
    </row>
    <row r="102" spans="1:5" ht="15">
      <c r="A102" s="8">
        <f>IF((ROWS(A$12:A102)-1)&gt;A$9*C$9,"",(ROWS(A$12:A102)-1))</f>
        <v>90</v>
      </c>
      <c r="B102" s="13">
        <f t="shared" si="4"/>
        <v>859.1544120587507</v>
      </c>
      <c r="C102" s="13">
        <f t="shared" si="5"/>
        <v>763.2865677204477</v>
      </c>
      <c r="D102" s="13">
        <f t="shared" si="6"/>
        <v>95.86784433830303</v>
      </c>
      <c r="E102" s="13">
        <f t="shared" si="7"/>
        <v>93847.09433663987</v>
      </c>
    </row>
    <row r="103" spans="1:5" ht="15">
      <c r="A103" s="8">
        <f>IF((ROWS(A$12:A103)-1)&gt;A$9*C$9,"",(ROWS(A$12:A103)-1))</f>
        <v>91</v>
      </c>
      <c r="B103" s="13">
        <f t="shared" si="4"/>
        <v>859.1544120587507</v>
      </c>
      <c r="C103" s="13">
        <f t="shared" si="5"/>
        <v>762.507641485199</v>
      </c>
      <c r="D103" s="13">
        <f t="shared" si="6"/>
        <v>96.64677057355175</v>
      </c>
      <c r="E103" s="13">
        <f t="shared" si="7"/>
        <v>93750.44756606632</v>
      </c>
    </row>
    <row r="104" spans="1:5" ht="15">
      <c r="A104" s="8">
        <f>IF((ROWS(A$12:A104)-1)&gt;A$9*C$9,"",(ROWS(A$12:A104)-1))</f>
        <v>92</v>
      </c>
      <c r="B104" s="13">
        <f t="shared" si="4"/>
        <v>859.1544120587507</v>
      </c>
      <c r="C104" s="13">
        <f t="shared" si="5"/>
        <v>761.7223864742889</v>
      </c>
      <c r="D104" s="13">
        <f t="shared" si="6"/>
        <v>97.43202558446183</v>
      </c>
      <c r="E104" s="13">
        <f t="shared" si="7"/>
        <v>93653.01554048185</v>
      </c>
    </row>
    <row r="105" spans="1:5" ht="15">
      <c r="A105" s="8">
        <f>IF((ROWS(A$12:A105)-1)&gt;A$9*C$9,"",(ROWS(A$12:A105)-1))</f>
        <v>93</v>
      </c>
      <c r="B105" s="13">
        <f t="shared" si="4"/>
        <v>859.1544120587507</v>
      </c>
      <c r="C105" s="13">
        <f t="shared" si="5"/>
        <v>760.9307512664151</v>
      </c>
      <c r="D105" s="13">
        <f t="shared" si="6"/>
        <v>98.22366079233564</v>
      </c>
      <c r="E105" s="13">
        <f t="shared" si="7"/>
        <v>93554.79187968951</v>
      </c>
    </row>
    <row r="106" spans="1:5" ht="15">
      <c r="A106" s="8">
        <f>IF((ROWS(A$12:A106)-1)&gt;A$9*C$9,"",(ROWS(A$12:A106)-1))</f>
        <v>94</v>
      </c>
      <c r="B106" s="13">
        <f t="shared" si="4"/>
        <v>859.1544120587507</v>
      </c>
      <c r="C106" s="13">
        <f t="shared" si="5"/>
        <v>760.1326840224773</v>
      </c>
      <c r="D106" s="13">
        <f t="shared" si="6"/>
        <v>99.02172803627343</v>
      </c>
      <c r="E106" s="13">
        <f t="shared" si="7"/>
        <v>93455.77015165324</v>
      </c>
    </row>
    <row r="107" spans="1:5" ht="15">
      <c r="A107" s="8">
        <f>IF((ROWS(A$12:A107)-1)&gt;A$9*C$9,"",(ROWS(A$12:A107)-1))</f>
        <v>95</v>
      </c>
      <c r="B107" s="13">
        <f t="shared" si="4"/>
        <v>859.1544120587507</v>
      </c>
      <c r="C107" s="13">
        <f t="shared" si="5"/>
        <v>759.3281324821826</v>
      </c>
      <c r="D107" s="13">
        <f t="shared" si="6"/>
        <v>99.82627957656814</v>
      </c>
      <c r="E107" s="13">
        <f t="shared" si="7"/>
        <v>93355.94387207668</v>
      </c>
    </row>
    <row r="108" spans="1:5" ht="15">
      <c r="A108" s="8">
        <f>IF((ROWS(A$12:A108)-1)&gt;A$9*C$9,"",(ROWS(A$12:A108)-1))</f>
        <v>96</v>
      </c>
      <c r="B108" s="13">
        <f t="shared" si="4"/>
        <v>859.1544120587507</v>
      </c>
      <c r="C108" s="13">
        <f t="shared" si="5"/>
        <v>758.517043960623</v>
      </c>
      <c r="D108" s="13">
        <f t="shared" si="6"/>
        <v>100.6373680981277</v>
      </c>
      <c r="E108" s="13">
        <f t="shared" si="7"/>
        <v>93255.30650397854</v>
      </c>
    </row>
    <row r="109" spans="1:5" ht="15">
      <c r="A109" s="8">
        <f>IF((ROWS(A$12:A109)-1)&gt;A$9*C$9,"",(ROWS(A$12:A109)-1))</f>
        <v>97</v>
      </c>
      <c r="B109" s="13">
        <f t="shared" si="4"/>
        <v>859.1544120587507</v>
      </c>
      <c r="C109" s="13">
        <f t="shared" si="5"/>
        <v>757.6993653448257</v>
      </c>
      <c r="D109" s="13">
        <f t="shared" si="6"/>
        <v>101.45504671392507</v>
      </c>
      <c r="E109" s="13">
        <f t="shared" si="7"/>
        <v>93153.85145726462</v>
      </c>
    </row>
    <row r="110" spans="1:5" ht="15">
      <c r="A110" s="8">
        <f>IF((ROWS(A$12:A110)-1)&gt;A$9*C$9,"",(ROWS(A$12:A110)-1))</f>
        <v>98</v>
      </c>
      <c r="B110" s="13">
        <f t="shared" si="4"/>
        <v>859.1544120587507</v>
      </c>
      <c r="C110" s="13">
        <f t="shared" si="5"/>
        <v>756.8750430902751</v>
      </c>
      <c r="D110" s="13">
        <f t="shared" si="6"/>
        <v>102.27936896847564</v>
      </c>
      <c r="E110" s="13">
        <f t="shared" si="7"/>
        <v>93051.57208829615</v>
      </c>
    </row>
    <row r="111" spans="1:5" ht="15">
      <c r="A111" s="8">
        <f>IF((ROWS(A$12:A111)-1)&gt;A$9*C$9,"",(ROWS(A$12:A111)-1))</f>
        <v>99</v>
      </c>
      <c r="B111" s="13">
        <f t="shared" si="4"/>
        <v>859.1544120587507</v>
      </c>
      <c r="C111" s="13">
        <f t="shared" si="5"/>
        <v>756.0440232174062</v>
      </c>
      <c r="D111" s="13">
        <f t="shared" si="6"/>
        <v>103.1103888413445</v>
      </c>
      <c r="E111" s="13">
        <f t="shared" si="7"/>
        <v>92948.4616994548</v>
      </c>
    </row>
    <row r="112" spans="1:5" ht="15">
      <c r="A112" s="8">
        <f>IF((ROWS(A$12:A112)-1)&gt;A$9*C$9,"",(ROWS(A$12:A112)-1))</f>
        <v>100</v>
      </c>
      <c r="B112" s="13">
        <f t="shared" si="4"/>
        <v>859.1544120587507</v>
      </c>
      <c r="C112" s="13">
        <f t="shared" si="5"/>
        <v>755.2062513080703</v>
      </c>
      <c r="D112" s="13">
        <f t="shared" si="6"/>
        <v>103.94816075068047</v>
      </c>
      <c r="E112" s="13">
        <f t="shared" si="7"/>
        <v>92844.51353870412</v>
      </c>
    </row>
    <row r="113" spans="1:5" ht="15">
      <c r="A113" s="8">
        <f>IF((ROWS(A$12:A113)-1)&gt;A$9*C$9,"",(ROWS(A$12:A113)-1))</f>
        <v>101</v>
      </c>
      <c r="B113" s="13">
        <f t="shared" si="4"/>
        <v>859.1544120587507</v>
      </c>
      <c r="C113" s="13">
        <f t="shared" si="5"/>
        <v>754.361672501971</v>
      </c>
      <c r="D113" s="13">
        <f t="shared" si="6"/>
        <v>104.79273955677968</v>
      </c>
      <c r="E113" s="13">
        <f t="shared" si="7"/>
        <v>92739.72079914734</v>
      </c>
    </row>
    <row r="114" spans="1:5" ht="15">
      <c r="A114" s="8">
        <f>IF((ROWS(A$12:A114)-1)&gt;A$9*C$9,"",(ROWS(A$12:A114)-1))</f>
        <v>102</v>
      </c>
      <c r="B114" s="13">
        <f t="shared" si="4"/>
        <v>859.1544120587507</v>
      </c>
      <c r="C114" s="13">
        <f t="shared" si="5"/>
        <v>753.5102314930722</v>
      </c>
      <c r="D114" s="13">
        <f t="shared" si="6"/>
        <v>105.64418056567854</v>
      </c>
      <c r="E114" s="13">
        <f t="shared" si="7"/>
        <v>92634.07661858166</v>
      </c>
    </row>
    <row r="115" spans="1:5" ht="15">
      <c r="A115" s="8">
        <f>IF((ROWS(A$12:A115)-1)&gt;A$9*C$9,"",(ROWS(A$12:A115)-1))</f>
        <v>103</v>
      </c>
      <c r="B115" s="13">
        <f t="shared" si="4"/>
        <v>859.1544120587507</v>
      </c>
      <c r="C115" s="13">
        <f t="shared" si="5"/>
        <v>752.651872525976</v>
      </c>
      <c r="D115" s="13">
        <f t="shared" si="6"/>
        <v>106.50253953277468</v>
      </c>
      <c r="E115" s="13">
        <f t="shared" si="7"/>
        <v>92527.57407904889</v>
      </c>
    </row>
    <row r="116" spans="1:5" ht="15">
      <c r="A116" s="8">
        <f>IF((ROWS(A$12:A116)-1)&gt;A$9*C$9,"",(ROWS(A$12:A116)-1))</f>
        <v>104</v>
      </c>
      <c r="B116" s="13">
        <f t="shared" si="4"/>
        <v>859.1544120587507</v>
      </c>
      <c r="C116" s="13">
        <f t="shared" si="5"/>
        <v>751.7865393922723</v>
      </c>
      <c r="D116" s="13">
        <f t="shared" si="6"/>
        <v>107.36787266647843</v>
      </c>
      <c r="E116" s="13">
        <f t="shared" si="7"/>
        <v>92420.20620638241</v>
      </c>
    </row>
    <row r="117" spans="1:5" ht="15">
      <c r="A117" s="8">
        <f>IF((ROWS(A$12:A117)-1)&gt;A$9*C$9,"",(ROWS(A$12:A117)-1))</f>
        <v>105</v>
      </c>
      <c r="B117" s="13">
        <f t="shared" si="4"/>
        <v>859.1544120587507</v>
      </c>
      <c r="C117" s="13">
        <f t="shared" si="5"/>
        <v>750.9141754268571</v>
      </c>
      <c r="D117" s="13">
        <f t="shared" si="6"/>
        <v>108.2402366318936</v>
      </c>
      <c r="E117" s="13">
        <f t="shared" si="7"/>
        <v>92311.96596975051</v>
      </c>
    </row>
    <row r="118" spans="1:5" ht="15">
      <c r="A118" s="8">
        <f>IF((ROWS(A$12:A118)-1)&gt;A$9*C$9,"",(ROWS(A$12:A118)-1))</f>
        <v>106</v>
      </c>
      <c r="B118" s="13">
        <f t="shared" si="4"/>
        <v>859.1544120587507</v>
      </c>
      <c r="C118" s="13">
        <f t="shared" si="5"/>
        <v>750.0347235042229</v>
      </c>
      <c r="D118" s="13">
        <f t="shared" si="6"/>
        <v>109.11968855452778</v>
      </c>
      <c r="E118" s="13">
        <f t="shared" si="7"/>
        <v>92202.84628119599</v>
      </c>
    </row>
    <row r="119" spans="1:5" ht="15">
      <c r="A119" s="8">
        <f>IF((ROWS(A$12:A119)-1)&gt;A$9*C$9,"",(ROWS(A$12:A119)-1))</f>
        <v>107</v>
      </c>
      <c r="B119" s="13">
        <f t="shared" si="4"/>
        <v>859.1544120587507</v>
      </c>
      <c r="C119" s="13">
        <f t="shared" si="5"/>
        <v>749.1481260347175</v>
      </c>
      <c r="D119" s="13">
        <f t="shared" si="6"/>
        <v>110.00628602403322</v>
      </c>
      <c r="E119" s="13">
        <f t="shared" si="7"/>
        <v>92092.83999517196</v>
      </c>
    </row>
    <row r="120" spans="1:5" ht="15">
      <c r="A120" s="8">
        <f>IF((ROWS(A$12:A120)-1)&gt;A$9*C$9,"",(ROWS(A$12:A120)-1))</f>
        <v>108</v>
      </c>
      <c r="B120" s="13">
        <f t="shared" si="4"/>
        <v>859.1544120587507</v>
      </c>
      <c r="C120" s="13">
        <f t="shared" si="5"/>
        <v>748.2543249607722</v>
      </c>
      <c r="D120" s="13">
        <f t="shared" si="6"/>
        <v>110.90008709797848</v>
      </c>
      <c r="E120" s="13">
        <f t="shared" si="7"/>
        <v>91981.93990807398</v>
      </c>
    </row>
    <row r="121" spans="1:5" ht="15">
      <c r="A121" s="8">
        <f>IF((ROWS(A$12:A121)-1)&gt;A$9*C$9,"",(ROWS(A$12:A121)-1))</f>
        <v>109</v>
      </c>
      <c r="B121" s="13">
        <f t="shared" si="4"/>
        <v>859.1544120587507</v>
      </c>
      <c r="C121" s="13">
        <f t="shared" si="5"/>
        <v>747.3532617531012</v>
      </c>
      <c r="D121" s="13">
        <f t="shared" si="6"/>
        <v>111.80115030564957</v>
      </c>
      <c r="E121" s="13">
        <f t="shared" si="7"/>
        <v>91870.13875776833</v>
      </c>
    </row>
    <row r="122" spans="1:5" ht="15">
      <c r="A122" s="8">
        <f>IF((ROWS(A$12:A122)-1)&gt;A$9*C$9,"",(ROWS(A$12:A122)-1))</f>
        <v>110</v>
      </c>
      <c r="B122" s="13">
        <f t="shared" si="4"/>
        <v>859.1544120587507</v>
      </c>
      <c r="C122" s="13">
        <f t="shared" si="5"/>
        <v>746.4448774068677</v>
      </c>
      <c r="D122" s="13">
        <f t="shared" si="6"/>
        <v>112.70953465188302</v>
      </c>
      <c r="E122" s="13">
        <f t="shared" si="7"/>
        <v>91757.42922311646</v>
      </c>
    </row>
    <row r="123" spans="1:5" ht="15">
      <c r="A123" s="8">
        <f>IF((ROWS(A$12:A123)-1)&gt;A$9*C$9,"",(ROWS(A$12:A123)-1))</f>
        <v>111</v>
      </c>
      <c r="B123" s="13">
        <f t="shared" si="4"/>
        <v>859.1544120587507</v>
      </c>
      <c r="C123" s="13">
        <f t="shared" si="5"/>
        <v>745.5291124378213</v>
      </c>
      <c r="D123" s="13">
        <f t="shared" si="6"/>
        <v>113.62529962092947</v>
      </c>
      <c r="E123" s="13">
        <f t="shared" si="7"/>
        <v>91643.80392349554</v>
      </c>
    </row>
    <row r="124" spans="1:5" ht="15">
      <c r="A124" s="8">
        <f>IF((ROWS(A$12:A124)-1)&gt;A$9*C$9,"",(ROWS(A$12:A124)-1))</f>
        <v>112</v>
      </c>
      <c r="B124" s="13">
        <f t="shared" si="4"/>
        <v>859.1544120587507</v>
      </c>
      <c r="C124" s="13">
        <f t="shared" si="5"/>
        <v>744.6059068784012</v>
      </c>
      <c r="D124" s="13">
        <f t="shared" si="6"/>
        <v>114.54850518034948</v>
      </c>
      <c r="E124" s="13">
        <f t="shared" si="7"/>
        <v>91529.25541831518</v>
      </c>
    </row>
    <row r="125" spans="1:5" ht="15">
      <c r="A125" s="8">
        <f>IF((ROWS(A$12:A125)-1)&gt;A$9*C$9,"",(ROWS(A$12:A125)-1))</f>
        <v>113</v>
      </c>
      <c r="B125" s="13">
        <f t="shared" si="4"/>
        <v>859.1544120587507</v>
      </c>
      <c r="C125" s="13">
        <f t="shared" si="5"/>
        <v>743.6752002738109</v>
      </c>
      <c r="D125" s="13">
        <f t="shared" si="6"/>
        <v>115.47921178493982</v>
      </c>
      <c r="E125" s="13">
        <f t="shared" si="7"/>
        <v>91413.77620653024</v>
      </c>
    </row>
    <row r="126" spans="1:5" ht="15">
      <c r="A126" s="8">
        <f>IF((ROWS(A$12:A126)-1)&gt;A$9*C$9,"",(ROWS(A$12:A126)-1))</f>
        <v>114</v>
      </c>
      <c r="B126" s="13">
        <f t="shared" si="4"/>
        <v>859.1544120587507</v>
      </c>
      <c r="C126" s="13">
        <f t="shared" si="5"/>
        <v>742.7369316780582</v>
      </c>
      <c r="D126" s="13">
        <f t="shared" si="6"/>
        <v>116.4174803806925</v>
      </c>
      <c r="E126" s="13">
        <f t="shared" si="7"/>
        <v>91297.35872614954</v>
      </c>
    </row>
    <row r="127" spans="1:5" ht="15">
      <c r="A127" s="8">
        <f>IF((ROWS(A$12:A127)-1)&gt;A$9*C$9,"",(ROWS(A$12:A127)-1))</f>
        <v>115</v>
      </c>
      <c r="B127" s="13">
        <f t="shared" si="4"/>
        <v>859.1544120587507</v>
      </c>
      <c r="C127" s="13">
        <f t="shared" si="5"/>
        <v>741.791039649965</v>
      </c>
      <c r="D127" s="13">
        <f t="shared" si="6"/>
        <v>117.36337240878572</v>
      </c>
      <c r="E127" s="13">
        <f t="shared" si="7"/>
        <v>91179.99535374076</v>
      </c>
    </row>
    <row r="128" spans="1:5" ht="15">
      <c r="A128" s="8">
        <f>IF((ROWS(A$12:A128)-1)&gt;A$9*C$9,"",(ROWS(A$12:A128)-1))</f>
        <v>116</v>
      </c>
      <c r="B128" s="13">
        <f t="shared" si="4"/>
        <v>859.1544120587507</v>
      </c>
      <c r="C128" s="13">
        <f t="shared" si="5"/>
        <v>740.8374622491436</v>
      </c>
      <c r="D128" s="13">
        <f t="shared" si="6"/>
        <v>118.31694980960708</v>
      </c>
      <c r="E128" s="13">
        <f t="shared" si="7"/>
        <v>91061.67840393115</v>
      </c>
    </row>
    <row r="129" spans="1:5" ht="15">
      <c r="A129" s="8">
        <f>IF((ROWS(A$12:A129)-1)&gt;A$9*C$9,"",(ROWS(A$12:A129)-1))</f>
        <v>117</v>
      </c>
      <c r="B129" s="13">
        <f t="shared" si="4"/>
        <v>859.1544120587507</v>
      </c>
      <c r="C129" s="13">
        <f t="shared" si="5"/>
        <v>739.8761370319406</v>
      </c>
      <c r="D129" s="13">
        <f t="shared" si="6"/>
        <v>119.27827502681009</v>
      </c>
      <c r="E129" s="13">
        <f t="shared" si="7"/>
        <v>90942.40012890434</v>
      </c>
    </row>
    <row r="130" spans="1:5" ht="15">
      <c r="A130" s="8">
        <f>IF((ROWS(A$12:A130)-1)&gt;A$9*C$9,"",(ROWS(A$12:A130)-1))</f>
        <v>118</v>
      </c>
      <c r="B130" s="13">
        <f t="shared" si="4"/>
        <v>859.1544120587507</v>
      </c>
      <c r="C130" s="13">
        <f t="shared" si="5"/>
        <v>738.9070010473478</v>
      </c>
      <c r="D130" s="13">
        <f t="shared" si="6"/>
        <v>120.24741101140296</v>
      </c>
      <c r="E130" s="13">
        <f t="shared" si="7"/>
        <v>90822.15271789294</v>
      </c>
    </row>
    <row r="131" spans="1:5" ht="15">
      <c r="A131" s="8">
        <f>IF((ROWS(A$12:A131)-1)&gt;A$9*C$9,"",(ROWS(A$12:A131)-1))</f>
        <v>119</v>
      </c>
      <c r="B131" s="13">
        <f t="shared" si="4"/>
        <v>859.1544120587507</v>
      </c>
      <c r="C131" s="13">
        <f t="shared" si="5"/>
        <v>737.9299908328802</v>
      </c>
      <c r="D131" s="13">
        <f t="shared" si="6"/>
        <v>121.22442122587051</v>
      </c>
      <c r="E131" s="13">
        <f t="shared" si="7"/>
        <v>90700.92829666707</v>
      </c>
    </row>
    <row r="132" spans="1:5" ht="15">
      <c r="A132" s="8">
        <f>IF((ROWS(A$12:A132)-1)&gt;A$9*C$9,"",(ROWS(A$12:A132)-1))</f>
        <v>120</v>
      </c>
      <c r="B132" s="13">
        <f t="shared" si="4"/>
        <v>859.1544120587507</v>
      </c>
      <c r="C132" s="13">
        <f t="shared" si="5"/>
        <v>736.94504241042</v>
      </c>
      <c r="D132" s="13">
        <f t="shared" si="6"/>
        <v>122.20936964833072</v>
      </c>
      <c r="E132" s="13">
        <f t="shared" si="7"/>
        <v>90578.71892701874</v>
      </c>
    </row>
    <row r="133" spans="1:5" ht="15">
      <c r="A133" s="8">
        <f>IF((ROWS(A$12:A133)-1)&gt;A$9*C$9,"",(ROWS(A$12:A133)-1))</f>
        <v>121</v>
      </c>
      <c r="B133" s="13">
        <f t="shared" si="4"/>
        <v>859.1544120587507</v>
      </c>
      <c r="C133" s="13">
        <f t="shared" si="5"/>
        <v>735.9520912820273</v>
      </c>
      <c r="D133" s="13">
        <f t="shared" si="6"/>
        <v>123.20232077672347</v>
      </c>
      <c r="E133" s="13">
        <f t="shared" si="7"/>
        <v>90455.51660624202</v>
      </c>
    </row>
    <row r="134" spans="1:5" ht="15">
      <c r="A134" s="8">
        <f>IF((ROWS(A$12:A134)-1)&gt;A$9*C$9,"",(ROWS(A$12:A134)-1))</f>
        <v>122</v>
      </c>
      <c r="B134" s="13">
        <f t="shared" si="4"/>
        <v>859.1544120587507</v>
      </c>
      <c r="C134" s="13">
        <f t="shared" si="5"/>
        <v>734.9510724257165</v>
      </c>
      <c r="D134" s="13">
        <f t="shared" si="6"/>
        <v>124.20333963303426</v>
      </c>
      <c r="E134" s="13">
        <f t="shared" si="7"/>
        <v>90331.31326660898</v>
      </c>
    </row>
    <row r="135" spans="1:5" ht="15">
      <c r="A135" s="8">
        <f>IF((ROWS(A$12:A135)-1)&gt;A$9*C$9,"",(ROWS(A$12:A135)-1))</f>
        <v>123</v>
      </c>
      <c r="B135" s="13">
        <f t="shared" si="4"/>
        <v>859.1544120587507</v>
      </c>
      <c r="C135" s="13">
        <f t="shared" si="5"/>
        <v>733.941920291198</v>
      </c>
      <c r="D135" s="13">
        <f t="shared" si="6"/>
        <v>125.2124917675527</v>
      </c>
      <c r="E135" s="13">
        <f t="shared" si="7"/>
        <v>90206.10077484143</v>
      </c>
    </row>
    <row r="136" spans="1:5" ht="15">
      <c r="A136" s="8">
        <f>IF((ROWS(A$12:A136)-1)&gt;A$9*C$9,"",(ROWS(A$12:A136)-1))</f>
        <v>124</v>
      </c>
      <c r="B136" s="13">
        <f t="shared" si="4"/>
        <v>859.1544120587507</v>
      </c>
      <c r="C136" s="13">
        <f t="shared" si="5"/>
        <v>732.9245687955867</v>
      </c>
      <c r="D136" s="13">
        <f t="shared" si="6"/>
        <v>126.22984326316407</v>
      </c>
      <c r="E136" s="13">
        <f t="shared" si="7"/>
        <v>90079.87093157826</v>
      </c>
    </row>
    <row r="137" spans="1:5" ht="15">
      <c r="A137" s="8">
        <f>IF((ROWS(A$12:A137)-1)&gt;A$9*C$9,"",(ROWS(A$12:A137)-1))</f>
        <v>125</v>
      </c>
      <c r="B137" s="13">
        <f t="shared" si="4"/>
        <v>859.1544120587507</v>
      </c>
      <c r="C137" s="13">
        <f t="shared" si="5"/>
        <v>731.8989513190734</v>
      </c>
      <c r="D137" s="13">
        <f t="shared" si="6"/>
        <v>127.25546073967735</v>
      </c>
      <c r="E137" s="13">
        <f t="shared" si="7"/>
        <v>89952.61547083859</v>
      </c>
    </row>
    <row r="138" spans="1:5" ht="15">
      <c r="A138" s="8">
        <f>IF((ROWS(A$12:A138)-1)&gt;A$9*C$9,"",(ROWS(A$12:A138)-1))</f>
        <v>126</v>
      </c>
      <c r="B138" s="13">
        <f t="shared" si="4"/>
        <v>859.1544120587507</v>
      </c>
      <c r="C138" s="13">
        <f t="shared" si="5"/>
        <v>730.8650007005635</v>
      </c>
      <c r="D138" s="13">
        <f t="shared" si="6"/>
        <v>128.28941135818718</v>
      </c>
      <c r="E138" s="13">
        <f t="shared" si="7"/>
        <v>89824.3260594804</v>
      </c>
    </row>
    <row r="139" spans="1:5" ht="15">
      <c r="A139" s="8">
        <f>IF((ROWS(A$12:A139)-1)&gt;A$9*C$9,"",(ROWS(A$12:A139)-1))</f>
        <v>127</v>
      </c>
      <c r="B139" s="13">
        <f t="shared" si="4"/>
        <v>859.1544120587507</v>
      </c>
      <c r="C139" s="13">
        <f t="shared" si="5"/>
        <v>729.8226492332783</v>
      </c>
      <c r="D139" s="13">
        <f t="shared" si="6"/>
        <v>129.33176282547242</v>
      </c>
      <c r="E139" s="13">
        <f t="shared" si="7"/>
        <v>89694.99429665493</v>
      </c>
    </row>
    <row r="140" spans="1:5" ht="15">
      <c r="A140" s="8">
        <f>IF((ROWS(A$12:A140)-1)&gt;A$9*C$9,"",(ROWS(A$12:A140)-1))</f>
        <v>128</v>
      </c>
      <c r="B140" s="13">
        <f t="shared" si="4"/>
        <v>859.1544120587507</v>
      </c>
      <c r="C140" s="13">
        <f t="shared" si="5"/>
        <v>728.7718286603213</v>
      </c>
      <c r="D140" s="13">
        <f t="shared" si="6"/>
        <v>130.38258339842946</v>
      </c>
      <c r="E140" s="13">
        <f t="shared" si="7"/>
        <v>89564.6117132565</v>
      </c>
    </row>
    <row r="141" spans="1:5" ht="15">
      <c r="A141" s="8">
        <f>IF((ROWS(A$12:A141)-1)&gt;A$9*C$9,"",(ROWS(A$12:A141)-1))</f>
        <v>129</v>
      </c>
      <c r="B141" s="13">
        <f t="shared" si="4"/>
        <v>859.1544120587507</v>
      </c>
      <c r="C141" s="13">
        <f t="shared" si="5"/>
        <v>727.712470170209</v>
      </c>
      <c r="D141" s="13">
        <f t="shared" si="6"/>
        <v>131.4419418885417</v>
      </c>
      <c r="E141" s="13">
        <f t="shared" si="7"/>
        <v>89433.16977136796</v>
      </c>
    </row>
    <row r="142" spans="1:5" ht="15">
      <c r="A142" s="8">
        <f>IF((ROWS(A$12:A142)-1)&gt;A$9*C$9,"",(ROWS(A$12:A142)-1))</f>
        <v>130</v>
      </c>
      <c r="B142" s="13">
        <f aca="true" t="shared" si="8" ref="B142:B205">IF(A142="","",-PMT(E$9,D$9,E$12))</f>
        <v>859.1544120587507</v>
      </c>
      <c r="C142" s="13">
        <f aca="true" t="shared" si="9" ref="C142:C205">IF(A142="","",E141*E$9)</f>
        <v>726.6445043923648</v>
      </c>
      <c r="D142" s="13">
        <f aca="true" t="shared" si="10" ref="D142:D205">IF(A142="","",B142-C142)</f>
        <v>132.50990766638597</v>
      </c>
      <c r="E142" s="13">
        <f aca="true" t="shared" si="11" ref="E142:E205">IF(A142="","",E141-D142)</f>
        <v>89300.65986370157</v>
      </c>
    </row>
    <row r="143" spans="1:5" ht="15">
      <c r="A143" s="8">
        <f>IF((ROWS(A$12:A143)-1)&gt;A$9*C$9,"",(ROWS(A$12:A143)-1))</f>
        <v>131</v>
      </c>
      <c r="B143" s="13">
        <f t="shared" si="8"/>
        <v>859.1544120587507</v>
      </c>
      <c r="C143" s="13">
        <f t="shared" si="9"/>
        <v>725.5678613925753</v>
      </c>
      <c r="D143" s="13">
        <f t="shared" si="10"/>
        <v>133.5865506661754</v>
      </c>
      <c r="E143" s="13">
        <f t="shared" si="11"/>
        <v>89167.07331303539</v>
      </c>
    </row>
    <row r="144" spans="1:5" ht="15">
      <c r="A144" s="8">
        <f>IF((ROWS(A$12:A144)-1)&gt;A$9*C$9,"",(ROWS(A$12:A144)-1))</f>
        <v>132</v>
      </c>
      <c r="B144" s="13">
        <f t="shared" si="8"/>
        <v>859.1544120587507</v>
      </c>
      <c r="C144" s="13">
        <f t="shared" si="9"/>
        <v>724.4824706684126</v>
      </c>
      <c r="D144" s="13">
        <f t="shared" si="10"/>
        <v>134.67194139033813</v>
      </c>
      <c r="E144" s="13">
        <f t="shared" si="11"/>
        <v>89032.40137164506</v>
      </c>
    </row>
    <row r="145" spans="1:5" ht="15">
      <c r="A145" s="8">
        <f>IF((ROWS(A$12:A145)-1)&gt;A$9*C$9,"",(ROWS(A$12:A145)-1))</f>
        <v>133</v>
      </c>
      <c r="B145" s="13">
        <f t="shared" si="8"/>
        <v>859.1544120587507</v>
      </c>
      <c r="C145" s="13">
        <f t="shared" si="9"/>
        <v>723.3882611446161</v>
      </c>
      <c r="D145" s="13">
        <f t="shared" si="10"/>
        <v>135.76615091413464</v>
      </c>
      <c r="E145" s="13">
        <f t="shared" si="11"/>
        <v>88896.63522073092</v>
      </c>
    </row>
    <row r="146" spans="1:5" ht="15">
      <c r="A146" s="8">
        <f>IF((ROWS(A$12:A146)-1)&gt;A$9*C$9,"",(ROWS(A$12:A146)-1))</f>
        <v>134</v>
      </c>
      <c r="B146" s="13">
        <f t="shared" si="8"/>
        <v>859.1544120587507</v>
      </c>
      <c r="C146" s="13">
        <f t="shared" si="9"/>
        <v>722.2851611684388</v>
      </c>
      <c r="D146" s="13">
        <f t="shared" si="10"/>
        <v>136.86925089031195</v>
      </c>
      <c r="E146" s="13">
        <f t="shared" si="11"/>
        <v>88759.7659698406</v>
      </c>
    </row>
    <row r="147" spans="1:5" ht="15">
      <c r="A147" s="8">
        <f>IF((ROWS(A$12:A147)-1)&gt;A$9*C$9,"",(ROWS(A$12:A147)-1))</f>
        <v>135</v>
      </c>
      <c r="B147" s="13">
        <f t="shared" si="8"/>
        <v>859.1544120587507</v>
      </c>
      <c r="C147" s="13">
        <f t="shared" si="9"/>
        <v>721.173098504955</v>
      </c>
      <c r="D147" s="13">
        <f t="shared" si="10"/>
        <v>137.98131355379576</v>
      </c>
      <c r="E147" s="13">
        <f t="shared" si="11"/>
        <v>88621.7846562868</v>
      </c>
    </row>
    <row r="148" spans="1:5" ht="15">
      <c r="A148" s="8">
        <f>IF((ROWS(A$12:A148)-1)&gt;A$9*C$9,"",(ROWS(A$12:A148)-1))</f>
        <v>136</v>
      </c>
      <c r="B148" s="13">
        <f t="shared" si="8"/>
        <v>859.1544120587507</v>
      </c>
      <c r="C148" s="13">
        <f t="shared" si="9"/>
        <v>720.0520003323303</v>
      </c>
      <c r="D148" s="13">
        <f t="shared" si="10"/>
        <v>139.10241172642043</v>
      </c>
      <c r="E148" s="13">
        <f t="shared" si="11"/>
        <v>88482.68224456039</v>
      </c>
    </row>
    <row r="149" spans="1:5" ht="15">
      <c r="A149" s="8">
        <f>IF((ROWS(A$12:A149)-1)&gt;A$9*C$9,"",(ROWS(A$12:A149)-1))</f>
        <v>137</v>
      </c>
      <c r="B149" s="13">
        <f t="shared" si="8"/>
        <v>859.1544120587507</v>
      </c>
      <c r="C149" s="13">
        <f t="shared" si="9"/>
        <v>718.9217932370532</v>
      </c>
      <c r="D149" s="13">
        <f t="shared" si="10"/>
        <v>140.23261882169754</v>
      </c>
      <c r="E149" s="13">
        <f t="shared" si="11"/>
        <v>88342.44962573869</v>
      </c>
    </row>
    <row r="150" spans="1:5" ht="15">
      <c r="A150" s="8">
        <f>IF((ROWS(A$12:A150)-1)&gt;A$9*C$9,"",(ROWS(A$12:A150)-1))</f>
        <v>138</v>
      </c>
      <c r="B150" s="13">
        <f t="shared" si="8"/>
        <v>859.1544120587507</v>
      </c>
      <c r="C150" s="13">
        <f t="shared" si="9"/>
        <v>717.7824032091269</v>
      </c>
      <c r="D150" s="13">
        <f t="shared" si="10"/>
        <v>141.37200884962385</v>
      </c>
      <c r="E150" s="13">
        <f t="shared" si="11"/>
        <v>88201.07761688907</v>
      </c>
    </row>
    <row r="151" spans="1:5" ht="15">
      <c r="A151" s="8">
        <f>IF((ROWS(A$12:A151)-1)&gt;A$9*C$9,"",(ROWS(A$12:A151)-1))</f>
        <v>139</v>
      </c>
      <c r="B151" s="13">
        <f t="shared" si="8"/>
        <v>859.1544120587507</v>
      </c>
      <c r="C151" s="13">
        <f t="shared" si="9"/>
        <v>716.6337556372238</v>
      </c>
      <c r="D151" s="13">
        <f t="shared" si="10"/>
        <v>142.52065642152695</v>
      </c>
      <c r="E151" s="13">
        <f t="shared" si="11"/>
        <v>88058.55696046754</v>
      </c>
    </row>
    <row r="152" spans="1:5" ht="15">
      <c r="A152" s="8">
        <f>IF((ROWS(A$12:A152)-1)&gt;A$9*C$9,"",(ROWS(A$12:A152)-1))</f>
        <v>140</v>
      </c>
      <c r="B152" s="13">
        <f t="shared" si="8"/>
        <v>859.1544120587507</v>
      </c>
      <c r="C152" s="13">
        <f t="shared" si="9"/>
        <v>715.4757753037987</v>
      </c>
      <c r="D152" s="13">
        <f t="shared" si="10"/>
        <v>143.67863675495198</v>
      </c>
      <c r="E152" s="13">
        <f t="shared" si="11"/>
        <v>87914.87832371259</v>
      </c>
    </row>
    <row r="153" spans="1:5" ht="15">
      <c r="A153" s="8">
        <f>IF((ROWS(A$12:A153)-1)&gt;A$9*C$9,"",(ROWS(A$12:A153)-1))</f>
        <v>141</v>
      </c>
      <c r="B153" s="13">
        <f t="shared" si="8"/>
        <v>859.1544120587507</v>
      </c>
      <c r="C153" s="13">
        <f t="shared" si="9"/>
        <v>714.3083863801648</v>
      </c>
      <c r="D153" s="13">
        <f t="shared" si="10"/>
        <v>144.84602567858587</v>
      </c>
      <c r="E153" s="13">
        <f t="shared" si="11"/>
        <v>87770.032298034</v>
      </c>
    </row>
    <row r="154" spans="1:5" ht="15">
      <c r="A154" s="8">
        <f>IF((ROWS(A$12:A154)-1)&gt;A$9*C$9,"",(ROWS(A$12:A154)-1))</f>
        <v>142</v>
      </c>
      <c r="B154" s="13">
        <f t="shared" si="8"/>
        <v>859.1544120587507</v>
      </c>
      <c r="C154" s="13">
        <f t="shared" si="9"/>
        <v>713.1315124215263</v>
      </c>
      <c r="D154" s="13">
        <f t="shared" si="10"/>
        <v>146.02289963722444</v>
      </c>
      <c r="E154" s="13">
        <f t="shared" si="11"/>
        <v>87624.00939839677</v>
      </c>
    </row>
    <row r="155" spans="1:5" ht="15">
      <c r="A155" s="8">
        <f>IF((ROWS(A$12:A155)-1)&gt;A$9*C$9,"",(ROWS(A$12:A155)-1))</f>
        <v>143</v>
      </c>
      <c r="B155" s="13">
        <f t="shared" si="8"/>
        <v>859.1544120587507</v>
      </c>
      <c r="C155" s="13">
        <f t="shared" si="9"/>
        <v>711.9450763619737</v>
      </c>
      <c r="D155" s="13">
        <f t="shared" si="10"/>
        <v>147.20933569677698</v>
      </c>
      <c r="E155" s="13">
        <f t="shared" si="11"/>
        <v>87476.80006269999</v>
      </c>
    </row>
    <row r="156" spans="1:5" ht="15">
      <c r="A156" s="8">
        <f>IF((ROWS(A$12:A156)-1)&gt;A$9*C$9,"",(ROWS(A$12:A156)-1))</f>
        <v>144</v>
      </c>
      <c r="B156" s="13">
        <f t="shared" si="8"/>
        <v>859.1544120587507</v>
      </c>
      <c r="C156" s="13">
        <f t="shared" si="9"/>
        <v>710.7490005094375</v>
      </c>
      <c r="D156" s="13">
        <f t="shared" si="10"/>
        <v>148.40541154931327</v>
      </c>
      <c r="E156" s="13">
        <f t="shared" si="11"/>
        <v>87328.39465115067</v>
      </c>
    </row>
    <row r="157" spans="1:5" ht="15">
      <c r="A157" s="8">
        <f>IF((ROWS(A$12:A157)-1)&gt;A$9*C$9,"",(ROWS(A$12:A157)-1))</f>
        <v>145</v>
      </c>
      <c r="B157" s="13">
        <f t="shared" si="8"/>
        <v>859.1544120587507</v>
      </c>
      <c r="C157" s="13">
        <f t="shared" si="9"/>
        <v>709.5432065405992</v>
      </c>
      <c r="D157" s="13">
        <f t="shared" si="10"/>
        <v>149.61120551815156</v>
      </c>
      <c r="E157" s="13">
        <f t="shared" si="11"/>
        <v>87178.7834456325</v>
      </c>
    </row>
    <row r="158" spans="1:5" ht="15">
      <c r="A158" s="8">
        <f>IF((ROWS(A$12:A158)-1)&gt;A$9*C$9,"",(ROWS(A$12:A158)-1))</f>
        <v>146</v>
      </c>
      <c r="B158" s="13">
        <f t="shared" si="8"/>
        <v>859.1544120587507</v>
      </c>
      <c r="C158" s="13">
        <f t="shared" si="9"/>
        <v>708.3276154957641</v>
      </c>
      <c r="D158" s="13">
        <f t="shared" si="10"/>
        <v>150.8267965629866</v>
      </c>
      <c r="E158" s="13">
        <f t="shared" si="11"/>
        <v>87027.95664906951</v>
      </c>
    </row>
    <row r="159" spans="1:5" ht="15">
      <c r="A159" s="8">
        <f>IF((ROWS(A$12:A159)-1)&gt;A$9*C$9,"",(ROWS(A$12:A159)-1))</f>
        <v>147</v>
      </c>
      <c r="B159" s="13">
        <f t="shared" si="8"/>
        <v>859.1544120587507</v>
      </c>
      <c r="C159" s="13">
        <f t="shared" si="9"/>
        <v>707.1021477736898</v>
      </c>
      <c r="D159" s="13">
        <f t="shared" si="10"/>
        <v>152.05226428506091</v>
      </c>
      <c r="E159" s="13">
        <f t="shared" si="11"/>
        <v>86875.90438478446</v>
      </c>
    </row>
    <row r="160" spans="1:5" ht="15">
      <c r="A160" s="8">
        <f>IF((ROWS(A$12:A160)-1)&gt;A$9*C$9,"",(ROWS(A$12:A160)-1))</f>
        <v>148</v>
      </c>
      <c r="B160" s="13">
        <f t="shared" si="8"/>
        <v>859.1544120587507</v>
      </c>
      <c r="C160" s="13">
        <f t="shared" si="9"/>
        <v>705.8667231263737</v>
      </c>
      <c r="D160" s="13">
        <f t="shared" si="10"/>
        <v>153.28768893237702</v>
      </c>
      <c r="E160" s="13">
        <f t="shared" si="11"/>
        <v>86722.61669585208</v>
      </c>
    </row>
    <row r="161" spans="1:5" ht="15">
      <c r="A161" s="8">
        <f>IF((ROWS(A$12:A161)-1)&gt;A$9*C$9,"",(ROWS(A$12:A161)-1))</f>
        <v>149</v>
      </c>
      <c r="B161" s="13">
        <f t="shared" si="8"/>
        <v>859.1544120587507</v>
      </c>
      <c r="C161" s="13">
        <f t="shared" si="9"/>
        <v>704.6212606537981</v>
      </c>
      <c r="D161" s="13">
        <f t="shared" si="10"/>
        <v>154.5331514049526</v>
      </c>
      <c r="E161" s="13">
        <f t="shared" si="11"/>
        <v>86568.08354444713</v>
      </c>
    </row>
    <row r="162" spans="1:5" ht="15">
      <c r="A162" s="8">
        <f>IF((ROWS(A$12:A162)-1)&gt;A$9*C$9,"",(ROWS(A$12:A162)-1))</f>
        <v>150</v>
      </c>
      <c r="B162" s="13">
        <f t="shared" si="8"/>
        <v>859.1544120587507</v>
      </c>
      <c r="C162" s="13">
        <f t="shared" si="9"/>
        <v>703.365678798633</v>
      </c>
      <c r="D162" s="13">
        <f t="shared" si="10"/>
        <v>155.78873326011774</v>
      </c>
      <c r="E162" s="13">
        <f t="shared" si="11"/>
        <v>86412.294811187</v>
      </c>
    </row>
    <row r="163" spans="1:5" ht="15">
      <c r="A163" s="8">
        <f>IF((ROWS(A$12:A163)-1)&gt;A$9*C$9,"",(ROWS(A$12:A163)-1))</f>
        <v>151</v>
      </c>
      <c r="B163" s="13">
        <f t="shared" si="8"/>
        <v>859.1544120587507</v>
      </c>
      <c r="C163" s="13">
        <f t="shared" si="9"/>
        <v>702.0998953408945</v>
      </c>
      <c r="D163" s="13">
        <f t="shared" si="10"/>
        <v>157.05451671785625</v>
      </c>
      <c r="E163" s="13">
        <f t="shared" si="11"/>
        <v>86255.24029446916</v>
      </c>
    </row>
    <row r="164" spans="1:5" ht="15">
      <c r="A164" s="8">
        <f>IF((ROWS(A$12:A164)-1)&gt;A$9*C$9,"",(ROWS(A$12:A164)-1))</f>
        <v>152</v>
      </c>
      <c r="B164" s="13">
        <f t="shared" si="8"/>
        <v>859.1544120587507</v>
      </c>
      <c r="C164" s="13">
        <f t="shared" si="9"/>
        <v>700.823827392562</v>
      </c>
      <c r="D164" s="13">
        <f t="shared" si="10"/>
        <v>158.33058466618877</v>
      </c>
      <c r="E164" s="13">
        <f t="shared" si="11"/>
        <v>86096.90970980297</v>
      </c>
    </row>
    <row r="165" spans="1:5" ht="15">
      <c r="A165" s="8">
        <f>IF((ROWS(A$12:A165)-1)&gt;A$9*C$9,"",(ROWS(A$12:A165)-1))</f>
        <v>153</v>
      </c>
      <c r="B165" s="13">
        <f t="shared" si="8"/>
        <v>859.1544120587507</v>
      </c>
      <c r="C165" s="13">
        <f t="shared" si="9"/>
        <v>699.5373913921492</v>
      </c>
      <c r="D165" s="13">
        <f t="shared" si="10"/>
        <v>159.61702066660155</v>
      </c>
      <c r="E165" s="13">
        <f t="shared" si="11"/>
        <v>85937.29268913637</v>
      </c>
    </row>
    <row r="166" spans="1:5" ht="15">
      <c r="A166" s="8">
        <f>IF((ROWS(A$12:A166)-1)&gt;A$9*C$9,"",(ROWS(A$12:A166)-1))</f>
        <v>154</v>
      </c>
      <c r="B166" s="13">
        <f t="shared" si="8"/>
        <v>859.1544120587507</v>
      </c>
      <c r="C166" s="13">
        <f t="shared" si="9"/>
        <v>698.240503099233</v>
      </c>
      <c r="D166" s="13">
        <f t="shared" si="10"/>
        <v>160.9139089595177</v>
      </c>
      <c r="E166" s="13">
        <f t="shared" si="11"/>
        <v>85776.37878017686</v>
      </c>
    </row>
    <row r="167" spans="1:5" ht="15">
      <c r="A167" s="8">
        <f>IF((ROWS(A$12:A167)-1)&gt;A$9*C$9,"",(ROWS(A$12:A167)-1))</f>
        <v>155</v>
      </c>
      <c r="B167" s="13">
        <f t="shared" si="8"/>
        <v>859.1544120587507</v>
      </c>
      <c r="C167" s="13">
        <f t="shared" si="9"/>
        <v>696.9330775889371</v>
      </c>
      <c r="D167" s="13">
        <f t="shared" si="10"/>
        <v>162.22133446981366</v>
      </c>
      <c r="E167" s="13">
        <f t="shared" si="11"/>
        <v>85614.15744570705</v>
      </c>
    </row>
    <row r="168" spans="1:5" ht="15">
      <c r="A168" s="8">
        <f>IF((ROWS(A$12:A168)-1)&gt;A$9*C$9,"",(ROWS(A$12:A168)-1))</f>
        <v>156</v>
      </c>
      <c r="B168" s="13">
        <f t="shared" si="8"/>
        <v>859.1544120587507</v>
      </c>
      <c r="C168" s="13">
        <f t="shared" si="9"/>
        <v>695.6150292463698</v>
      </c>
      <c r="D168" s="13">
        <f t="shared" si="10"/>
        <v>163.53938281238095</v>
      </c>
      <c r="E168" s="13">
        <f t="shared" si="11"/>
        <v>85450.61806289467</v>
      </c>
    </row>
    <row r="169" spans="1:5" ht="15">
      <c r="A169" s="8">
        <f>IF((ROWS(A$12:A169)-1)&gt;A$9*C$9,"",(ROWS(A$12:A169)-1))</f>
        <v>157</v>
      </c>
      <c r="B169" s="13">
        <f t="shared" si="8"/>
        <v>859.1544120587507</v>
      </c>
      <c r="C169" s="13">
        <f t="shared" si="9"/>
        <v>694.2862717610193</v>
      </c>
      <c r="D169" s="13">
        <f t="shared" si="10"/>
        <v>164.86814029773143</v>
      </c>
      <c r="E169" s="13">
        <f t="shared" si="11"/>
        <v>85285.74992259694</v>
      </c>
    </row>
    <row r="170" spans="1:5" ht="15">
      <c r="A170" s="8">
        <f>IF((ROWS(A$12:A170)-1)&gt;A$9*C$9,"",(ROWS(A$12:A170)-1))</f>
        <v>158</v>
      </c>
      <c r="B170" s="13">
        <f t="shared" si="8"/>
        <v>859.1544120587507</v>
      </c>
      <c r="C170" s="13">
        <f t="shared" si="9"/>
        <v>692.9467181211002</v>
      </c>
      <c r="D170" s="13">
        <f t="shared" si="10"/>
        <v>166.20769393765056</v>
      </c>
      <c r="E170" s="13">
        <f t="shared" si="11"/>
        <v>85119.54222865928</v>
      </c>
    </row>
    <row r="171" spans="1:5" ht="15">
      <c r="A171" s="8">
        <f>IF((ROWS(A$12:A171)-1)&gt;A$9*C$9,"",(ROWS(A$12:A171)-1))</f>
        <v>159</v>
      </c>
      <c r="B171" s="13">
        <f t="shared" si="8"/>
        <v>859.1544120587507</v>
      </c>
      <c r="C171" s="13">
        <f t="shared" si="9"/>
        <v>691.5962806078567</v>
      </c>
      <c r="D171" s="13">
        <f t="shared" si="10"/>
        <v>167.55813145089405</v>
      </c>
      <c r="E171" s="13">
        <f t="shared" si="11"/>
        <v>84951.98409720839</v>
      </c>
    </row>
    <row r="172" spans="1:5" ht="15">
      <c r="A172" s="8">
        <f>IF((ROWS(A$12:A172)-1)&gt;A$9*C$9,"",(ROWS(A$12:A172)-1))</f>
        <v>160</v>
      </c>
      <c r="B172" s="13">
        <f t="shared" si="8"/>
        <v>859.1544120587507</v>
      </c>
      <c r="C172" s="13">
        <f t="shared" si="9"/>
        <v>690.2348707898182</v>
      </c>
      <c r="D172" s="13">
        <f t="shared" si="10"/>
        <v>168.91954126893256</v>
      </c>
      <c r="E172" s="13">
        <f t="shared" si="11"/>
        <v>84783.06455593946</v>
      </c>
    </row>
    <row r="173" spans="1:5" ht="15">
      <c r="A173" s="8">
        <f>IF((ROWS(A$12:A173)-1)&gt;A$9*C$9,"",(ROWS(A$12:A173)-1))</f>
        <v>161</v>
      </c>
      <c r="B173" s="13">
        <f t="shared" si="8"/>
        <v>859.1544120587507</v>
      </c>
      <c r="C173" s="13">
        <f t="shared" si="9"/>
        <v>688.8623995170082</v>
      </c>
      <c r="D173" s="13">
        <f t="shared" si="10"/>
        <v>170.29201254174257</v>
      </c>
      <c r="E173" s="13">
        <f t="shared" si="11"/>
        <v>84612.77254339772</v>
      </c>
    </row>
    <row r="174" spans="1:5" ht="15">
      <c r="A174" s="8">
        <f>IF((ROWS(A$12:A174)-1)&gt;A$9*C$9,"",(ROWS(A$12:A174)-1))</f>
        <v>162</v>
      </c>
      <c r="B174" s="13">
        <f t="shared" si="8"/>
        <v>859.1544120587507</v>
      </c>
      <c r="C174" s="13">
        <f t="shared" si="9"/>
        <v>687.4787769151064</v>
      </c>
      <c r="D174" s="13">
        <f t="shared" si="10"/>
        <v>171.67563514364429</v>
      </c>
      <c r="E174" s="13">
        <f t="shared" si="11"/>
        <v>84441.09690825407</v>
      </c>
    </row>
    <row r="175" spans="1:5" ht="15">
      <c r="A175" s="8">
        <f>IF((ROWS(A$12:A175)-1)&gt;A$9*C$9,"",(ROWS(A$12:A175)-1))</f>
        <v>163</v>
      </c>
      <c r="B175" s="13">
        <f t="shared" si="8"/>
        <v>859.1544120587507</v>
      </c>
      <c r="C175" s="13">
        <f t="shared" si="9"/>
        <v>686.0839123795644</v>
      </c>
      <c r="D175" s="13">
        <f t="shared" si="10"/>
        <v>173.07049967918636</v>
      </c>
      <c r="E175" s="13">
        <f t="shared" si="11"/>
        <v>84268.02640857488</v>
      </c>
    </row>
    <row r="176" spans="1:5" ht="15">
      <c r="A176" s="8">
        <f>IF((ROWS(A$12:A176)-1)&gt;A$9*C$9,"",(ROWS(A$12:A176)-1))</f>
        <v>164</v>
      </c>
      <c r="B176" s="13">
        <f t="shared" si="8"/>
        <v>859.1544120587507</v>
      </c>
      <c r="C176" s="13">
        <f t="shared" si="9"/>
        <v>684.6777145696709</v>
      </c>
      <c r="D176" s="13">
        <f t="shared" si="10"/>
        <v>174.4766974890798</v>
      </c>
      <c r="E176" s="13">
        <f t="shared" si="11"/>
        <v>84093.5497110858</v>
      </c>
    </row>
    <row r="177" spans="1:5" ht="15">
      <c r="A177" s="8">
        <f>IF((ROWS(A$12:A177)-1)&gt;A$9*C$9,"",(ROWS(A$12:A177)-1))</f>
        <v>165</v>
      </c>
      <c r="B177" s="13">
        <f t="shared" si="8"/>
        <v>859.1544120587507</v>
      </c>
      <c r="C177" s="13">
        <f t="shared" si="9"/>
        <v>683.2600914025721</v>
      </c>
      <c r="D177" s="13">
        <f t="shared" si="10"/>
        <v>175.8943206561786</v>
      </c>
      <c r="E177" s="13">
        <f t="shared" si="11"/>
        <v>83917.65539042962</v>
      </c>
    </row>
    <row r="178" spans="1:5" ht="15">
      <c r="A178" s="8">
        <f>IF((ROWS(A$12:A178)-1)&gt;A$9*C$9,"",(ROWS(A$12:A178)-1))</f>
        <v>166</v>
      </c>
      <c r="B178" s="13">
        <f t="shared" si="8"/>
        <v>859.1544120587507</v>
      </c>
      <c r="C178" s="13">
        <f t="shared" si="9"/>
        <v>681.8309500472407</v>
      </c>
      <c r="D178" s="13">
        <f t="shared" si="10"/>
        <v>177.32346201151006</v>
      </c>
      <c r="E178" s="13">
        <f t="shared" si="11"/>
        <v>83740.3319284181</v>
      </c>
    </row>
    <row r="179" spans="1:5" ht="15">
      <c r="A179" s="8">
        <f>IF((ROWS(A$12:A179)-1)&gt;A$9*C$9,"",(ROWS(A$12:A179)-1))</f>
        <v>167</v>
      </c>
      <c r="B179" s="13">
        <f t="shared" si="8"/>
        <v>859.1544120587507</v>
      </c>
      <c r="C179" s="13">
        <f t="shared" si="9"/>
        <v>680.3901969183971</v>
      </c>
      <c r="D179" s="13">
        <f t="shared" si="10"/>
        <v>178.7642151403536</v>
      </c>
      <c r="E179" s="13">
        <f t="shared" si="11"/>
        <v>83561.56771327775</v>
      </c>
    </row>
    <row r="180" spans="1:5" ht="15">
      <c r="A180" s="8">
        <f>IF((ROWS(A$12:A180)-1)&gt;A$9*C$9,"",(ROWS(A$12:A180)-1))</f>
        <v>168</v>
      </c>
      <c r="B180" s="13">
        <f t="shared" si="8"/>
        <v>859.1544120587507</v>
      </c>
      <c r="C180" s="13">
        <f t="shared" si="9"/>
        <v>678.9377376703817</v>
      </c>
      <c r="D180" s="13">
        <f t="shared" si="10"/>
        <v>180.21667438836903</v>
      </c>
      <c r="E180" s="13">
        <f t="shared" si="11"/>
        <v>83381.35103888938</v>
      </c>
    </row>
    <row r="181" spans="1:5" ht="15">
      <c r="A181" s="8">
        <f>IF((ROWS(A$12:A181)-1)&gt;A$9*C$9,"",(ROWS(A$12:A181)-1))</f>
        <v>169</v>
      </c>
      <c r="B181" s="13">
        <f t="shared" si="8"/>
        <v>859.1544120587507</v>
      </c>
      <c r="C181" s="13">
        <f t="shared" si="9"/>
        <v>677.4734771909763</v>
      </c>
      <c r="D181" s="13">
        <f t="shared" si="10"/>
        <v>181.68093486777445</v>
      </c>
      <c r="E181" s="13">
        <f t="shared" si="11"/>
        <v>83199.6701040216</v>
      </c>
    </row>
    <row r="182" spans="1:5" ht="15">
      <c r="A182" s="8">
        <f>IF((ROWS(A$12:A182)-1)&gt;A$9*C$9,"",(ROWS(A$12:A182)-1))</f>
        <v>170</v>
      </c>
      <c r="B182" s="13">
        <f t="shared" si="8"/>
        <v>859.1544120587507</v>
      </c>
      <c r="C182" s="13">
        <f t="shared" si="9"/>
        <v>675.9973195951756</v>
      </c>
      <c r="D182" s="13">
        <f t="shared" si="10"/>
        <v>183.15709246357517</v>
      </c>
      <c r="E182" s="13">
        <f t="shared" si="11"/>
        <v>83016.51301155803</v>
      </c>
    </row>
    <row r="183" spans="1:5" ht="15">
      <c r="A183" s="8">
        <f>IF((ROWS(A$12:A183)-1)&gt;A$9*C$9,"",(ROWS(A$12:A183)-1))</f>
        <v>171</v>
      </c>
      <c r="B183" s="13">
        <f t="shared" si="8"/>
        <v>859.1544120587507</v>
      </c>
      <c r="C183" s="13">
        <f t="shared" si="9"/>
        <v>674.5091682189089</v>
      </c>
      <c r="D183" s="13">
        <f t="shared" si="10"/>
        <v>184.64524383984178</v>
      </c>
      <c r="E183" s="13">
        <f t="shared" si="11"/>
        <v>82831.86776771818</v>
      </c>
    </row>
    <row r="184" spans="1:5" ht="15">
      <c r="A184" s="8">
        <f>IF((ROWS(A$12:A184)-1)&gt;A$9*C$9,"",(ROWS(A$12:A184)-1))</f>
        <v>172</v>
      </c>
      <c r="B184" s="13">
        <f t="shared" si="8"/>
        <v>859.1544120587507</v>
      </c>
      <c r="C184" s="13">
        <f t="shared" si="9"/>
        <v>673.0089256127103</v>
      </c>
      <c r="D184" s="13">
        <f t="shared" si="10"/>
        <v>186.14548644604042</v>
      </c>
      <c r="E184" s="13">
        <f t="shared" si="11"/>
        <v>82645.72228127214</v>
      </c>
    </row>
    <row r="185" spans="1:5" ht="15">
      <c r="A185" s="8">
        <f>IF((ROWS(A$12:A185)-1)&gt;A$9*C$9,"",(ROWS(A$12:A185)-1))</f>
        <v>173</v>
      </c>
      <c r="B185" s="13">
        <f t="shared" si="8"/>
        <v>859.1544120587507</v>
      </c>
      <c r="C185" s="13">
        <f t="shared" si="9"/>
        <v>671.4964935353362</v>
      </c>
      <c r="D185" s="13">
        <f t="shared" si="10"/>
        <v>187.65791852341454</v>
      </c>
      <c r="E185" s="13">
        <f t="shared" si="11"/>
        <v>82458.06436274873</v>
      </c>
    </row>
    <row r="186" spans="1:5" ht="15">
      <c r="A186" s="8">
        <f>IF((ROWS(A$12:A186)-1)&gt;A$9*C$9,"",(ROWS(A$12:A186)-1))</f>
        <v>174</v>
      </c>
      <c r="B186" s="13">
        <f t="shared" si="8"/>
        <v>859.1544120587507</v>
      </c>
      <c r="C186" s="13">
        <f t="shared" si="9"/>
        <v>669.9717729473334</v>
      </c>
      <c r="D186" s="13">
        <f t="shared" si="10"/>
        <v>189.1826391114173</v>
      </c>
      <c r="E186" s="13">
        <f t="shared" si="11"/>
        <v>82268.88172363731</v>
      </c>
    </row>
    <row r="187" spans="1:5" ht="15">
      <c r="A187" s="8">
        <f>IF((ROWS(A$12:A187)-1)&gt;A$9*C$9,"",(ROWS(A$12:A187)-1))</f>
        <v>175</v>
      </c>
      <c r="B187" s="13">
        <f t="shared" si="8"/>
        <v>859.1544120587507</v>
      </c>
      <c r="C187" s="13">
        <f t="shared" si="9"/>
        <v>668.4346640045532</v>
      </c>
      <c r="D187" s="13">
        <f t="shared" si="10"/>
        <v>190.71974805419757</v>
      </c>
      <c r="E187" s="13">
        <f t="shared" si="11"/>
        <v>82078.16197558312</v>
      </c>
    </row>
    <row r="188" spans="1:5" ht="15">
      <c r="A188" s="8">
        <f>IF((ROWS(A$12:A188)-1)&gt;A$9*C$9,"",(ROWS(A$12:A188)-1))</f>
        <v>176</v>
      </c>
      <c r="B188" s="13">
        <f t="shared" si="8"/>
        <v>859.1544120587507</v>
      </c>
      <c r="C188" s="13">
        <f t="shared" si="9"/>
        <v>666.8850660516129</v>
      </c>
      <c r="D188" s="13">
        <f t="shared" si="10"/>
        <v>192.26934600713787</v>
      </c>
      <c r="E188" s="13">
        <f t="shared" si="11"/>
        <v>81885.89262957599</v>
      </c>
    </row>
    <row r="189" spans="1:5" ht="15">
      <c r="A189" s="8">
        <f>IF((ROWS(A$12:A189)-1)&gt;A$9*C$9,"",(ROWS(A$12:A189)-1))</f>
        <v>177</v>
      </c>
      <c r="B189" s="13">
        <f t="shared" si="8"/>
        <v>859.1544120587507</v>
      </c>
      <c r="C189" s="13">
        <f t="shared" si="9"/>
        <v>665.322877615305</v>
      </c>
      <c r="D189" s="13">
        <f t="shared" si="10"/>
        <v>193.83153444344578</v>
      </c>
      <c r="E189" s="13">
        <f t="shared" si="11"/>
        <v>81692.06109513254</v>
      </c>
    </row>
    <row r="190" spans="1:5" ht="15">
      <c r="A190" s="8">
        <f>IF((ROWS(A$12:A190)-1)&gt;A$9*C$9,"",(ROWS(A$12:A190)-1))</f>
        <v>178</v>
      </c>
      <c r="B190" s="13">
        <f t="shared" si="8"/>
        <v>859.1544120587507</v>
      </c>
      <c r="C190" s="13">
        <f t="shared" si="9"/>
        <v>663.7479963979519</v>
      </c>
      <c r="D190" s="13">
        <f t="shared" si="10"/>
        <v>195.40641566079887</v>
      </c>
      <c r="E190" s="13">
        <f t="shared" si="11"/>
        <v>81496.65467947174</v>
      </c>
    </row>
    <row r="191" spans="1:5" ht="15">
      <c r="A191" s="8">
        <f>IF((ROWS(A$12:A191)-1)&gt;A$9*C$9,"",(ROWS(A$12:A191)-1))</f>
        <v>179</v>
      </c>
      <c r="B191" s="13">
        <f t="shared" si="8"/>
        <v>859.1544120587507</v>
      </c>
      <c r="C191" s="13">
        <f t="shared" si="9"/>
        <v>662.160319270708</v>
      </c>
      <c r="D191" s="13">
        <f t="shared" si="10"/>
        <v>196.99409278804274</v>
      </c>
      <c r="E191" s="13">
        <f t="shared" si="11"/>
        <v>81299.6605866837</v>
      </c>
    </row>
    <row r="192" spans="1:5" ht="15">
      <c r="A192" s="8">
        <f>IF((ROWS(A$12:A192)-1)&gt;A$9*C$9,"",(ROWS(A$12:A192)-1))</f>
        <v>180</v>
      </c>
      <c r="B192" s="13">
        <f t="shared" si="8"/>
        <v>859.1544120587507</v>
      </c>
      <c r="C192" s="13">
        <f t="shared" si="9"/>
        <v>660.5597422668051</v>
      </c>
      <c r="D192" s="13">
        <f t="shared" si="10"/>
        <v>198.59466979194565</v>
      </c>
      <c r="E192" s="13">
        <f t="shared" si="11"/>
        <v>81101.06591689176</v>
      </c>
    </row>
    <row r="193" spans="1:5" ht="15">
      <c r="A193" s="8">
        <f>IF((ROWS(A$12:A193)-1)&gt;A$9*C$9,"",(ROWS(A$12:A193)-1))</f>
        <v>181</v>
      </c>
      <c r="B193" s="13">
        <f t="shared" si="8"/>
        <v>859.1544120587507</v>
      </c>
      <c r="C193" s="13">
        <f t="shared" si="9"/>
        <v>658.9461605747456</v>
      </c>
      <c r="D193" s="13">
        <f t="shared" si="10"/>
        <v>200.20825148400513</v>
      </c>
      <c r="E193" s="13">
        <f t="shared" si="11"/>
        <v>80900.85766540776</v>
      </c>
    </row>
    <row r="194" spans="1:5" ht="15">
      <c r="A194" s="8">
        <f>IF((ROWS(A$12:A194)-1)&gt;A$9*C$9,"",(ROWS(A$12:A194)-1))</f>
        <v>182</v>
      </c>
      <c r="B194" s="13">
        <f t="shared" si="8"/>
        <v>859.1544120587507</v>
      </c>
      <c r="C194" s="13">
        <f t="shared" si="9"/>
        <v>657.3194685314381</v>
      </c>
      <c r="D194" s="13">
        <f t="shared" si="10"/>
        <v>201.8349435273126</v>
      </c>
      <c r="E194" s="13">
        <f t="shared" si="11"/>
        <v>80699.02272188045</v>
      </c>
    </row>
    <row r="195" spans="1:5" ht="15">
      <c r="A195" s="8">
        <f>IF((ROWS(A$12:A195)-1)&gt;A$9*C$9,"",(ROWS(A$12:A195)-1))</f>
        <v>183</v>
      </c>
      <c r="B195" s="13">
        <f t="shared" si="8"/>
        <v>859.1544120587507</v>
      </c>
      <c r="C195" s="13">
        <f t="shared" si="9"/>
        <v>655.6795596152787</v>
      </c>
      <c r="D195" s="13">
        <f t="shared" si="10"/>
        <v>203.47485244347206</v>
      </c>
      <c r="E195" s="13">
        <f t="shared" si="11"/>
        <v>80495.54786943698</v>
      </c>
    </row>
    <row r="196" spans="1:5" ht="15">
      <c r="A196" s="8">
        <f>IF((ROWS(A$12:A196)-1)&gt;A$9*C$9,"",(ROWS(A$12:A196)-1))</f>
        <v>184</v>
      </c>
      <c r="B196" s="13">
        <f t="shared" si="8"/>
        <v>859.1544120587507</v>
      </c>
      <c r="C196" s="13">
        <f t="shared" si="9"/>
        <v>654.0263264391755</v>
      </c>
      <c r="D196" s="13">
        <f t="shared" si="10"/>
        <v>205.12808561957524</v>
      </c>
      <c r="E196" s="13">
        <f t="shared" si="11"/>
        <v>80290.4197838174</v>
      </c>
    </row>
    <row r="197" spans="1:5" ht="15">
      <c r="A197" s="8">
        <f>IF((ROWS(A$12:A197)-1)&gt;A$9*C$9,"",(ROWS(A$12:A197)-1))</f>
        <v>185</v>
      </c>
      <c r="B197" s="13">
        <f t="shared" si="8"/>
        <v>859.1544120587507</v>
      </c>
      <c r="C197" s="13">
        <f t="shared" si="9"/>
        <v>652.3596607435164</v>
      </c>
      <c r="D197" s="13">
        <f t="shared" si="10"/>
        <v>206.7947513152343</v>
      </c>
      <c r="E197" s="13">
        <f t="shared" si="11"/>
        <v>80083.62503250217</v>
      </c>
    </row>
    <row r="198" spans="1:5" ht="15">
      <c r="A198" s="8">
        <f>IF((ROWS(A$12:A198)-1)&gt;A$9*C$9,"",(ROWS(A$12:A198)-1))</f>
        <v>186</v>
      </c>
      <c r="B198" s="13">
        <f t="shared" si="8"/>
        <v>859.1544120587507</v>
      </c>
      <c r="C198" s="13">
        <f t="shared" si="9"/>
        <v>650.6794533890801</v>
      </c>
      <c r="D198" s="13">
        <f t="shared" si="10"/>
        <v>208.47495866967063</v>
      </c>
      <c r="E198" s="13">
        <f t="shared" si="11"/>
        <v>79875.1500738325</v>
      </c>
    </row>
    <row r="199" spans="1:5" ht="15">
      <c r="A199" s="8">
        <f>IF((ROWS(A$12:A199)-1)&gt;A$9*C$9,"",(ROWS(A$12:A199)-1))</f>
        <v>187</v>
      </c>
      <c r="B199" s="13">
        <f t="shared" si="8"/>
        <v>859.1544120587507</v>
      </c>
      <c r="C199" s="13">
        <f t="shared" si="9"/>
        <v>648.9855943498891</v>
      </c>
      <c r="D199" s="13">
        <f t="shared" si="10"/>
        <v>210.16881770886164</v>
      </c>
      <c r="E199" s="13">
        <f t="shared" si="11"/>
        <v>79664.98125612363</v>
      </c>
    </row>
    <row r="200" spans="1:5" ht="15">
      <c r="A200" s="8">
        <f>IF((ROWS(A$12:A200)-1)&gt;A$9*C$9,"",(ROWS(A$12:A200)-1))</f>
        <v>188</v>
      </c>
      <c r="B200" s="13">
        <f t="shared" si="8"/>
        <v>859.1544120587507</v>
      </c>
      <c r="C200" s="13">
        <f t="shared" si="9"/>
        <v>647.2779727060046</v>
      </c>
      <c r="D200" s="13">
        <f t="shared" si="10"/>
        <v>211.87643935274616</v>
      </c>
      <c r="E200" s="13">
        <f t="shared" si="11"/>
        <v>79453.10481677088</v>
      </c>
    </row>
    <row r="201" spans="1:5" ht="15">
      <c r="A201" s="8">
        <f>IF((ROWS(A$12:A201)-1)&gt;A$9*C$9,"",(ROWS(A$12:A201)-1))</f>
        <v>189</v>
      </c>
      <c r="B201" s="13">
        <f t="shared" si="8"/>
        <v>859.1544120587507</v>
      </c>
      <c r="C201" s="13">
        <f t="shared" si="9"/>
        <v>645.5564766362634</v>
      </c>
      <c r="D201" s="13">
        <f t="shared" si="10"/>
        <v>213.59793542248735</v>
      </c>
      <c r="E201" s="13">
        <f t="shared" si="11"/>
        <v>79239.5068813484</v>
      </c>
    </row>
    <row r="202" spans="1:5" ht="15">
      <c r="A202" s="8">
        <f>IF((ROWS(A$12:A202)-1)&gt;A$9*C$9,"",(ROWS(A$12:A202)-1))</f>
        <v>190</v>
      </c>
      <c r="B202" s="13">
        <f t="shared" si="8"/>
        <v>859.1544120587507</v>
      </c>
      <c r="C202" s="13">
        <f t="shared" si="9"/>
        <v>643.8209934109558</v>
      </c>
      <c r="D202" s="13">
        <f t="shared" si="10"/>
        <v>215.33341864779493</v>
      </c>
      <c r="E202" s="13">
        <f t="shared" si="11"/>
        <v>79024.17346270061</v>
      </c>
    </row>
    <row r="203" spans="1:5" ht="15">
      <c r="A203" s="8">
        <f>IF((ROWS(A$12:A203)-1)&gt;A$9*C$9,"",(ROWS(A$12:A203)-1))</f>
        <v>191</v>
      </c>
      <c r="B203" s="13">
        <f t="shared" si="8"/>
        <v>859.1544120587507</v>
      </c>
      <c r="C203" s="13">
        <f t="shared" si="9"/>
        <v>642.0714093844425</v>
      </c>
      <c r="D203" s="13">
        <f t="shared" si="10"/>
        <v>217.0830026743082</v>
      </c>
      <c r="E203" s="13">
        <f t="shared" si="11"/>
        <v>78807.0904600263</v>
      </c>
    </row>
    <row r="204" spans="1:5" ht="15">
      <c r="A204" s="8">
        <f>IF((ROWS(A$12:A204)-1)&gt;A$9*C$9,"",(ROWS(A$12:A204)-1))</f>
        <v>192</v>
      </c>
      <c r="B204" s="13">
        <f t="shared" si="8"/>
        <v>859.1544120587507</v>
      </c>
      <c r="C204" s="13">
        <f t="shared" si="9"/>
        <v>640.3076099877137</v>
      </c>
      <c r="D204" s="13">
        <f t="shared" si="10"/>
        <v>218.84680207103702</v>
      </c>
      <c r="E204" s="13">
        <f t="shared" si="11"/>
        <v>78588.24365795526</v>
      </c>
    </row>
    <row r="205" spans="1:5" ht="15">
      <c r="A205" s="8">
        <f>IF((ROWS(A$12:A205)-1)&gt;A$9*C$9,"",(ROWS(A$12:A205)-1))</f>
        <v>193</v>
      </c>
      <c r="B205" s="13">
        <f t="shared" si="8"/>
        <v>859.1544120587507</v>
      </c>
      <c r="C205" s="13">
        <f t="shared" si="9"/>
        <v>638.5294797208865</v>
      </c>
      <c r="D205" s="13">
        <f t="shared" si="10"/>
        <v>220.62493233786427</v>
      </c>
      <c r="E205" s="13">
        <f t="shared" si="11"/>
        <v>78367.6187256174</v>
      </c>
    </row>
    <row r="206" spans="1:5" ht="15">
      <c r="A206" s="8">
        <f>IF((ROWS(A$12:A206)-1)&gt;A$9*C$9,"",(ROWS(A$12:A206)-1))</f>
        <v>194</v>
      </c>
      <c r="B206" s="13">
        <f aca="true" t="shared" si="12" ref="B206:B269">IF(A206="","",-PMT(E$9,D$9,E$12))</f>
        <v>859.1544120587507</v>
      </c>
      <c r="C206" s="13">
        <f aca="true" t="shared" si="13" ref="C206:C269">IF(A206="","",E205*E$9)</f>
        <v>636.7369021456415</v>
      </c>
      <c r="D206" s="13">
        <f aca="true" t="shared" si="14" ref="D206:D269">IF(A206="","",B206-C206)</f>
        <v>222.41750991310926</v>
      </c>
      <c r="E206" s="13">
        <f aca="true" t="shared" si="15" ref="E206:E269">IF(A206="","",E205-D206)</f>
        <v>78145.20121570429</v>
      </c>
    </row>
    <row r="207" spans="1:5" ht="15">
      <c r="A207" s="8">
        <f>IF((ROWS(A$12:A207)-1)&gt;A$9*C$9,"",(ROWS(A$12:A207)-1))</f>
        <v>195</v>
      </c>
      <c r="B207" s="13">
        <f t="shared" si="12"/>
        <v>859.1544120587507</v>
      </c>
      <c r="C207" s="13">
        <f t="shared" si="13"/>
        <v>634.9297598775973</v>
      </c>
      <c r="D207" s="13">
        <f t="shared" si="14"/>
        <v>224.22465218115337</v>
      </c>
      <c r="E207" s="13">
        <f t="shared" si="15"/>
        <v>77920.97656352315</v>
      </c>
    </row>
    <row r="208" spans="1:5" ht="15">
      <c r="A208" s="8">
        <f>IF((ROWS(A$12:A208)-1)&gt;A$9*C$9,"",(ROWS(A$12:A208)-1))</f>
        <v>196</v>
      </c>
      <c r="B208" s="13">
        <f t="shared" si="12"/>
        <v>859.1544120587507</v>
      </c>
      <c r="C208" s="13">
        <f t="shared" si="13"/>
        <v>633.1079345786255</v>
      </c>
      <c r="D208" s="13">
        <f t="shared" si="14"/>
        <v>226.0464774801252</v>
      </c>
      <c r="E208" s="13">
        <f t="shared" si="15"/>
        <v>77694.93008604302</v>
      </c>
    </row>
    <row r="209" spans="1:5" ht="15">
      <c r="A209" s="8">
        <f>IF((ROWS(A$12:A209)-1)&gt;A$9*C$9,"",(ROWS(A$12:A209)-1))</f>
        <v>197</v>
      </c>
      <c r="B209" s="13">
        <f t="shared" si="12"/>
        <v>859.1544120587507</v>
      </c>
      <c r="C209" s="13">
        <f t="shared" si="13"/>
        <v>631.2713069490995</v>
      </c>
      <c r="D209" s="13">
        <f t="shared" si="14"/>
        <v>227.88310510965118</v>
      </c>
      <c r="E209" s="13">
        <f t="shared" si="15"/>
        <v>77467.04698093337</v>
      </c>
    </row>
    <row r="210" spans="1:5" ht="15">
      <c r="A210" s="8">
        <f>IF((ROWS(A$12:A210)-1)&gt;A$9*C$9,"",(ROWS(A$12:A210)-1))</f>
        <v>198</v>
      </c>
      <c r="B210" s="13">
        <f t="shared" si="12"/>
        <v>859.1544120587507</v>
      </c>
      <c r="C210" s="13">
        <f t="shared" si="13"/>
        <v>629.4197567200837</v>
      </c>
      <c r="D210" s="13">
        <f t="shared" si="14"/>
        <v>229.73465533866704</v>
      </c>
      <c r="E210" s="13">
        <f t="shared" si="15"/>
        <v>77237.3123255947</v>
      </c>
    </row>
    <row r="211" spans="1:5" ht="15">
      <c r="A211" s="8">
        <f>IF((ROWS(A$12:A211)-1)&gt;A$9*C$9,"",(ROWS(A$12:A211)-1))</f>
        <v>199</v>
      </c>
      <c r="B211" s="13">
        <f t="shared" si="12"/>
        <v>859.1544120587507</v>
      </c>
      <c r="C211" s="13">
        <f t="shared" si="13"/>
        <v>627.553162645457</v>
      </c>
      <c r="D211" s="13">
        <f t="shared" si="14"/>
        <v>231.60124941329377</v>
      </c>
      <c r="E211" s="13">
        <f t="shared" si="15"/>
        <v>77005.71107618141</v>
      </c>
    </row>
    <row r="212" spans="1:5" ht="15">
      <c r="A212" s="8">
        <f>IF((ROWS(A$12:A212)-1)&gt;A$9*C$9,"",(ROWS(A$12:A212)-1))</f>
        <v>200</v>
      </c>
      <c r="B212" s="13">
        <f t="shared" si="12"/>
        <v>859.1544120587507</v>
      </c>
      <c r="C212" s="13">
        <f t="shared" si="13"/>
        <v>625.671402493974</v>
      </c>
      <c r="D212" s="13">
        <f t="shared" si="14"/>
        <v>233.4830095647767</v>
      </c>
      <c r="E212" s="13">
        <f t="shared" si="15"/>
        <v>76772.22806661663</v>
      </c>
    </row>
    <row r="213" spans="1:5" ht="15">
      <c r="A213" s="8">
        <f>IF((ROWS(A$12:A213)-1)&gt;A$9*C$9,"",(ROWS(A$12:A213)-1))</f>
        <v>201</v>
      </c>
      <c r="B213" s="13">
        <f t="shared" si="12"/>
        <v>859.1544120587507</v>
      </c>
      <c r="C213" s="13">
        <f t="shared" si="13"/>
        <v>623.7743530412602</v>
      </c>
      <c r="D213" s="13">
        <f t="shared" si="14"/>
        <v>235.38005901749057</v>
      </c>
      <c r="E213" s="13">
        <f t="shared" si="15"/>
        <v>76536.84800759914</v>
      </c>
    </row>
    <row r="214" spans="1:5" ht="15">
      <c r="A214" s="8">
        <f>IF((ROWS(A$12:A214)-1)&gt;A$9*C$9,"",(ROWS(A$12:A214)-1))</f>
        <v>202</v>
      </c>
      <c r="B214" s="13">
        <f t="shared" si="12"/>
        <v>859.1544120587507</v>
      </c>
      <c r="C214" s="13">
        <f t="shared" si="13"/>
        <v>621.861890061743</v>
      </c>
      <c r="D214" s="13">
        <f t="shared" si="14"/>
        <v>237.29252199700773</v>
      </c>
      <c r="E214" s="13">
        <f t="shared" si="15"/>
        <v>76299.55548560213</v>
      </c>
    </row>
    <row r="215" spans="1:5" ht="15">
      <c r="A215" s="8">
        <f>IF((ROWS(A$12:A215)-1)&gt;A$9*C$9,"",(ROWS(A$12:A215)-1))</f>
        <v>203</v>
      </c>
      <c r="B215" s="13">
        <f t="shared" si="12"/>
        <v>859.1544120587507</v>
      </c>
      <c r="C215" s="13">
        <f t="shared" si="13"/>
        <v>619.9338883205173</v>
      </c>
      <c r="D215" s="13">
        <f t="shared" si="14"/>
        <v>239.2205237382334</v>
      </c>
      <c r="E215" s="13">
        <f t="shared" si="15"/>
        <v>76060.3349618639</v>
      </c>
    </row>
    <row r="216" spans="1:5" ht="15">
      <c r="A216" s="8">
        <f>IF((ROWS(A$12:A216)-1)&gt;A$9*C$9,"",(ROWS(A$12:A216)-1))</f>
        <v>204</v>
      </c>
      <c r="B216" s="13">
        <f t="shared" si="12"/>
        <v>859.1544120587507</v>
      </c>
      <c r="C216" s="13">
        <f t="shared" si="13"/>
        <v>617.9902215651442</v>
      </c>
      <c r="D216" s="13">
        <f t="shared" si="14"/>
        <v>241.1641904936065</v>
      </c>
      <c r="E216" s="13">
        <f t="shared" si="15"/>
        <v>75819.17077137029</v>
      </c>
    </row>
    <row r="217" spans="1:5" ht="15">
      <c r="A217" s="8">
        <f>IF((ROWS(A$12:A217)-1)&gt;A$9*C$9,"",(ROWS(A$12:A217)-1))</f>
        <v>205</v>
      </c>
      <c r="B217" s="13">
        <f t="shared" si="12"/>
        <v>859.1544120587507</v>
      </c>
      <c r="C217" s="13">
        <f t="shared" si="13"/>
        <v>616.0307625173837</v>
      </c>
      <c r="D217" s="13">
        <f t="shared" si="14"/>
        <v>243.12364954136706</v>
      </c>
      <c r="E217" s="13">
        <f t="shared" si="15"/>
        <v>75576.04712182893</v>
      </c>
    </row>
    <row r="218" spans="1:5" ht="15">
      <c r="A218" s="8">
        <f>IF((ROWS(A$12:A218)-1)&gt;A$9*C$9,"",(ROWS(A$12:A218)-1))</f>
        <v>206</v>
      </c>
      <c r="B218" s="13">
        <f t="shared" si="12"/>
        <v>859.1544120587507</v>
      </c>
      <c r="C218" s="13">
        <f t="shared" si="13"/>
        <v>614.0553828648601</v>
      </c>
      <c r="D218" s="13">
        <f t="shared" si="14"/>
        <v>245.0990291938906</v>
      </c>
      <c r="E218" s="13">
        <f t="shared" si="15"/>
        <v>75330.94809263504</v>
      </c>
    </row>
    <row r="219" spans="1:5" ht="15">
      <c r="A219" s="8">
        <f>IF((ROWS(A$12:A219)-1)&gt;A$9*C$9,"",(ROWS(A$12:A219)-1))</f>
        <v>207</v>
      </c>
      <c r="B219" s="13">
        <f t="shared" si="12"/>
        <v>859.1544120587507</v>
      </c>
      <c r="C219" s="13">
        <f t="shared" si="13"/>
        <v>612.0639532526596</v>
      </c>
      <c r="D219" s="13">
        <f t="shared" si="14"/>
        <v>247.09045880609108</v>
      </c>
      <c r="E219" s="13">
        <f t="shared" si="15"/>
        <v>75083.85763382894</v>
      </c>
    </row>
    <row r="220" spans="1:5" ht="15">
      <c r="A220" s="8">
        <f>IF((ROWS(A$12:A220)-1)&gt;A$9*C$9,"",(ROWS(A$12:A220)-1))</f>
        <v>208</v>
      </c>
      <c r="B220" s="13">
        <f t="shared" si="12"/>
        <v>859.1544120587507</v>
      </c>
      <c r="C220" s="13">
        <f t="shared" si="13"/>
        <v>610.0563432748602</v>
      </c>
      <c r="D220" s="13">
        <f t="shared" si="14"/>
        <v>249.09806878389054</v>
      </c>
      <c r="E220" s="13">
        <f t="shared" si="15"/>
        <v>74834.75956504505</v>
      </c>
    </row>
    <row r="221" spans="1:5" ht="15">
      <c r="A221" s="8">
        <f>IF((ROWS(A$12:A221)-1)&gt;A$9*C$9,"",(ROWS(A$12:A221)-1))</f>
        <v>209</v>
      </c>
      <c r="B221" s="13">
        <f t="shared" si="12"/>
        <v>859.1544120587507</v>
      </c>
      <c r="C221" s="13">
        <f t="shared" si="13"/>
        <v>608.0324214659911</v>
      </c>
      <c r="D221" s="13">
        <f t="shared" si="14"/>
        <v>251.12199059275963</v>
      </c>
      <c r="E221" s="13">
        <f t="shared" si="15"/>
        <v>74583.6375744523</v>
      </c>
    </row>
    <row r="222" spans="1:5" ht="15">
      <c r="A222" s="8">
        <f>IF((ROWS(A$12:A222)-1)&gt;A$9*C$9,"",(ROWS(A$12:A222)-1))</f>
        <v>210</v>
      </c>
      <c r="B222" s="13">
        <f t="shared" si="12"/>
        <v>859.1544120587507</v>
      </c>
      <c r="C222" s="13">
        <f t="shared" si="13"/>
        <v>605.9920552924249</v>
      </c>
      <c r="D222" s="13">
        <f t="shared" si="14"/>
        <v>253.16235676632584</v>
      </c>
      <c r="E222" s="13">
        <f t="shared" si="15"/>
        <v>74330.47521768598</v>
      </c>
    </row>
    <row r="223" spans="1:5" ht="15">
      <c r="A223" s="8">
        <f>IF((ROWS(A$12:A223)-1)&gt;A$9*C$9,"",(ROWS(A$12:A223)-1))</f>
        <v>211</v>
      </c>
      <c r="B223" s="13">
        <f t="shared" si="12"/>
        <v>859.1544120587507</v>
      </c>
      <c r="C223" s="13">
        <f t="shared" si="13"/>
        <v>603.9351111436986</v>
      </c>
      <c r="D223" s="13">
        <f t="shared" si="14"/>
        <v>255.21930091505214</v>
      </c>
      <c r="E223" s="13">
        <f t="shared" si="15"/>
        <v>74075.25591677093</v>
      </c>
    </row>
    <row r="224" spans="1:5" ht="15">
      <c r="A224" s="8">
        <f>IF((ROWS(A$12:A224)-1)&gt;A$9*C$9,"",(ROWS(A$12:A224)-1))</f>
        <v>212</v>
      </c>
      <c r="B224" s="13">
        <f t="shared" si="12"/>
        <v>859.1544120587507</v>
      </c>
      <c r="C224" s="13">
        <f t="shared" si="13"/>
        <v>601.8614543237638</v>
      </c>
      <c r="D224" s="13">
        <f t="shared" si="14"/>
        <v>257.2929577349869</v>
      </c>
      <c r="E224" s="13">
        <f t="shared" si="15"/>
        <v>73817.96295903594</v>
      </c>
    </row>
    <row r="225" spans="1:5" ht="15">
      <c r="A225" s="8">
        <f>IF((ROWS(A$12:A225)-1)&gt;A$9*C$9,"",(ROWS(A$12:A225)-1))</f>
        <v>213</v>
      </c>
      <c r="B225" s="13">
        <f t="shared" si="12"/>
        <v>859.1544120587507</v>
      </c>
      <c r="C225" s="13">
        <f t="shared" si="13"/>
        <v>599.770949042167</v>
      </c>
      <c r="D225" s="13">
        <f t="shared" si="14"/>
        <v>259.38346301658373</v>
      </c>
      <c r="E225" s="13">
        <f t="shared" si="15"/>
        <v>73558.57949601936</v>
      </c>
    </row>
    <row r="226" spans="1:5" ht="15">
      <c r="A226" s="8">
        <f>IF((ROWS(A$12:A226)-1)&gt;A$9*C$9,"",(ROWS(A$12:A226)-1))</f>
        <v>214</v>
      </c>
      <c r="B226" s="13">
        <f t="shared" si="12"/>
        <v>859.1544120587507</v>
      </c>
      <c r="C226" s="13">
        <f t="shared" si="13"/>
        <v>597.6634584051574</v>
      </c>
      <c r="D226" s="13">
        <f t="shared" si="14"/>
        <v>261.49095365359335</v>
      </c>
      <c r="E226" s="13">
        <f t="shared" si="15"/>
        <v>73297.08854236576</v>
      </c>
    </row>
    <row r="227" spans="1:5" ht="15">
      <c r="A227" s="8">
        <f>IF((ROWS(A$12:A227)-1)&gt;A$9*C$9,"",(ROWS(A$12:A227)-1))</f>
        <v>215</v>
      </c>
      <c r="B227" s="13">
        <f t="shared" si="12"/>
        <v>859.1544120587507</v>
      </c>
      <c r="C227" s="13">
        <f t="shared" si="13"/>
        <v>595.5388444067219</v>
      </c>
      <c r="D227" s="13">
        <f t="shared" si="14"/>
        <v>263.61556765202886</v>
      </c>
      <c r="E227" s="13">
        <f t="shared" si="15"/>
        <v>73033.47297471373</v>
      </c>
    </row>
    <row r="228" spans="1:5" ht="15">
      <c r="A228" s="8">
        <f>IF((ROWS(A$12:A228)-1)&gt;A$9*C$9,"",(ROWS(A$12:A228)-1))</f>
        <v>216</v>
      </c>
      <c r="B228" s="13">
        <f t="shared" si="12"/>
        <v>859.1544120587507</v>
      </c>
      <c r="C228" s="13">
        <f t="shared" si="13"/>
        <v>593.3969679195491</v>
      </c>
      <c r="D228" s="13">
        <f t="shared" si="14"/>
        <v>265.75744413920165</v>
      </c>
      <c r="E228" s="13">
        <f t="shared" si="15"/>
        <v>72767.71553057453</v>
      </c>
    </row>
    <row r="229" spans="1:5" ht="15">
      <c r="A229" s="8">
        <f>IF((ROWS(A$12:A229)-1)&gt;A$9*C$9,"",(ROWS(A$12:A229)-1))</f>
        <v>217</v>
      </c>
      <c r="B229" s="13">
        <f t="shared" si="12"/>
        <v>859.1544120587507</v>
      </c>
      <c r="C229" s="13">
        <f t="shared" si="13"/>
        <v>591.237688685918</v>
      </c>
      <c r="D229" s="13">
        <f t="shared" si="14"/>
        <v>267.91672337283273</v>
      </c>
      <c r="E229" s="13">
        <f t="shared" si="15"/>
        <v>72499.79880720169</v>
      </c>
    </row>
    <row r="230" spans="1:5" ht="15">
      <c r="A230" s="8">
        <f>IF((ROWS(A$12:A230)-1)&gt;A$9*C$9,"",(ROWS(A$12:A230)-1))</f>
        <v>218</v>
      </c>
      <c r="B230" s="13">
        <f t="shared" si="12"/>
        <v>859.1544120587507</v>
      </c>
      <c r="C230" s="13">
        <f t="shared" si="13"/>
        <v>589.0608653085137</v>
      </c>
      <c r="D230" s="13">
        <f t="shared" si="14"/>
        <v>270.093546750237</v>
      </c>
      <c r="E230" s="13">
        <f t="shared" si="15"/>
        <v>72229.70526045145</v>
      </c>
    </row>
    <row r="231" spans="1:5" ht="15">
      <c r="A231" s="8">
        <f>IF((ROWS(A$12:A231)-1)&gt;A$9*C$9,"",(ROWS(A$12:A231)-1))</f>
        <v>219</v>
      </c>
      <c r="B231" s="13">
        <f t="shared" si="12"/>
        <v>859.1544120587507</v>
      </c>
      <c r="C231" s="13">
        <f t="shared" si="13"/>
        <v>586.866355241168</v>
      </c>
      <c r="D231" s="13">
        <f t="shared" si="14"/>
        <v>272.28805681758274</v>
      </c>
      <c r="E231" s="13">
        <f t="shared" si="15"/>
        <v>71957.41720363386</v>
      </c>
    </row>
    <row r="232" spans="1:5" ht="15">
      <c r="A232" s="8">
        <f>IF((ROWS(A$12:A232)-1)&gt;A$9*C$9,"",(ROWS(A$12:A232)-1))</f>
        <v>220</v>
      </c>
      <c r="B232" s="13">
        <f t="shared" si="12"/>
        <v>859.1544120587507</v>
      </c>
      <c r="C232" s="13">
        <f t="shared" si="13"/>
        <v>584.6540147795251</v>
      </c>
      <c r="D232" s="13">
        <f t="shared" si="14"/>
        <v>274.5003972792256</v>
      </c>
      <c r="E232" s="13">
        <f t="shared" si="15"/>
        <v>71682.91680635462</v>
      </c>
    </row>
    <row r="233" spans="1:5" ht="15">
      <c r="A233" s="8">
        <f>IF((ROWS(A$12:A233)-1)&gt;A$9*C$9,"",(ROWS(A$12:A233)-1))</f>
        <v>221</v>
      </c>
      <c r="B233" s="13">
        <f t="shared" si="12"/>
        <v>859.1544120587507</v>
      </c>
      <c r="C233" s="13">
        <f t="shared" si="13"/>
        <v>582.4236990516314</v>
      </c>
      <c r="D233" s="13">
        <f t="shared" si="14"/>
        <v>276.73071300711933</v>
      </c>
      <c r="E233" s="13">
        <f t="shared" si="15"/>
        <v>71406.18609334751</v>
      </c>
    </row>
    <row r="234" spans="1:5" ht="15">
      <c r="A234" s="8">
        <f>IF((ROWS(A$12:A234)-1)&gt;A$9*C$9,"",(ROWS(A$12:A234)-1))</f>
        <v>222</v>
      </c>
      <c r="B234" s="13">
        <f t="shared" si="12"/>
        <v>859.1544120587507</v>
      </c>
      <c r="C234" s="13">
        <f t="shared" si="13"/>
        <v>580.1752620084485</v>
      </c>
      <c r="D234" s="13">
        <f t="shared" si="14"/>
        <v>278.9791500503022</v>
      </c>
      <c r="E234" s="13">
        <f t="shared" si="15"/>
        <v>71127.2069432972</v>
      </c>
    </row>
    <row r="235" spans="1:5" ht="15">
      <c r="A235" s="8">
        <f>IF((ROWS(A$12:A235)-1)&gt;A$9*C$9,"",(ROWS(A$12:A235)-1))</f>
        <v>223</v>
      </c>
      <c r="B235" s="13">
        <f t="shared" si="12"/>
        <v>859.1544120587507</v>
      </c>
      <c r="C235" s="13">
        <f t="shared" si="13"/>
        <v>577.9085564142898</v>
      </c>
      <c r="D235" s="13">
        <f t="shared" si="14"/>
        <v>281.2458556444609</v>
      </c>
      <c r="E235" s="13">
        <f t="shared" si="15"/>
        <v>70845.96108765274</v>
      </c>
    </row>
    <row r="236" spans="1:5" ht="15">
      <c r="A236" s="8">
        <f>IF((ROWS(A$12:A236)-1)&gt;A$9*C$9,"",(ROWS(A$12:A236)-1))</f>
        <v>224</v>
      </c>
      <c r="B236" s="13">
        <f t="shared" si="12"/>
        <v>859.1544120587507</v>
      </c>
      <c r="C236" s="13">
        <f t="shared" si="13"/>
        <v>575.6234338371786</v>
      </c>
      <c r="D236" s="13">
        <f t="shared" si="14"/>
        <v>283.5309782215721</v>
      </c>
      <c r="E236" s="13">
        <f t="shared" si="15"/>
        <v>70562.43010943117</v>
      </c>
    </row>
    <row r="237" spans="1:5" ht="15">
      <c r="A237" s="8">
        <f>IF((ROWS(A$12:A237)-1)&gt;A$9*C$9,"",(ROWS(A$12:A237)-1))</f>
        <v>225</v>
      </c>
      <c r="B237" s="13">
        <f t="shared" si="12"/>
        <v>859.1544120587507</v>
      </c>
      <c r="C237" s="13">
        <f t="shared" si="13"/>
        <v>573.3197446391282</v>
      </c>
      <c r="D237" s="13">
        <f t="shared" si="14"/>
        <v>285.8346674196225</v>
      </c>
      <c r="E237" s="13">
        <f t="shared" si="15"/>
        <v>70276.59544201154</v>
      </c>
    </row>
    <row r="238" spans="1:5" ht="15">
      <c r="A238" s="8">
        <f>IF((ROWS(A$12:A238)-1)&gt;A$9*C$9,"",(ROWS(A$12:A238)-1))</f>
        <v>226</v>
      </c>
      <c r="B238" s="13">
        <f t="shared" si="12"/>
        <v>859.1544120587507</v>
      </c>
      <c r="C238" s="13">
        <f t="shared" si="13"/>
        <v>570.9973379663438</v>
      </c>
      <c r="D238" s="13">
        <f t="shared" si="14"/>
        <v>288.1570740924069</v>
      </c>
      <c r="E238" s="13">
        <f t="shared" si="15"/>
        <v>69988.43836791914</v>
      </c>
    </row>
    <row r="239" spans="1:5" ht="15">
      <c r="A239" s="8">
        <f>IF((ROWS(A$12:A239)-1)&gt;A$9*C$9,"",(ROWS(A$12:A239)-1))</f>
        <v>227</v>
      </c>
      <c r="B239" s="13">
        <f t="shared" si="12"/>
        <v>859.1544120587507</v>
      </c>
      <c r="C239" s="13">
        <f t="shared" si="13"/>
        <v>568.656061739343</v>
      </c>
      <c r="D239" s="13">
        <f t="shared" si="14"/>
        <v>290.4983503194077</v>
      </c>
      <c r="E239" s="13">
        <f t="shared" si="15"/>
        <v>69697.94001759973</v>
      </c>
    </row>
    <row r="240" spans="1:5" ht="15">
      <c r="A240" s="8">
        <f>IF((ROWS(A$12:A240)-1)&gt;A$9*C$9,"",(ROWS(A$12:A240)-1))</f>
        <v>228</v>
      </c>
      <c r="B240" s="13">
        <f t="shared" si="12"/>
        <v>859.1544120587507</v>
      </c>
      <c r="C240" s="13">
        <f t="shared" si="13"/>
        <v>566.2957626429978</v>
      </c>
      <c r="D240" s="13">
        <f t="shared" si="14"/>
        <v>292.8586494157529</v>
      </c>
      <c r="E240" s="13">
        <f t="shared" si="15"/>
        <v>69405.08136818398</v>
      </c>
    </row>
    <row r="241" spans="1:5" ht="15">
      <c r="A241" s="8">
        <f>IF((ROWS(A$12:A241)-1)&gt;A$9*C$9,"",(ROWS(A$12:A241)-1))</f>
        <v>229</v>
      </c>
      <c r="B241" s="13">
        <f t="shared" si="12"/>
        <v>859.1544120587507</v>
      </c>
      <c r="C241" s="13">
        <f t="shared" si="13"/>
        <v>563.9162861164948</v>
      </c>
      <c r="D241" s="13">
        <f t="shared" si="14"/>
        <v>295.2381259422559</v>
      </c>
      <c r="E241" s="13">
        <f t="shared" si="15"/>
        <v>69109.84324224172</v>
      </c>
    </row>
    <row r="242" spans="1:5" ht="15">
      <c r="A242" s="8">
        <f>IF((ROWS(A$12:A242)-1)&gt;A$9*C$9,"",(ROWS(A$12:A242)-1))</f>
        <v>230</v>
      </c>
      <c r="B242" s="13">
        <f t="shared" si="12"/>
        <v>859.1544120587507</v>
      </c>
      <c r="C242" s="13">
        <f t="shared" si="13"/>
        <v>561.5174763432141</v>
      </c>
      <c r="D242" s="13">
        <f t="shared" si="14"/>
        <v>297.63693571553665</v>
      </c>
      <c r="E242" s="13">
        <f t="shared" si="15"/>
        <v>68812.20630652619</v>
      </c>
    </row>
    <row r="243" spans="1:5" ht="15">
      <c r="A243" s="8">
        <f>IF((ROWS(A$12:A243)-1)&gt;A$9*C$9,"",(ROWS(A$12:A243)-1))</f>
        <v>231</v>
      </c>
      <c r="B243" s="13">
        <f t="shared" si="12"/>
        <v>859.1544120587507</v>
      </c>
      <c r="C243" s="13">
        <f t="shared" si="13"/>
        <v>559.0991762405254</v>
      </c>
      <c r="D243" s="13">
        <f t="shared" si="14"/>
        <v>300.05523581822536</v>
      </c>
      <c r="E243" s="13">
        <f t="shared" si="15"/>
        <v>68512.15107070796</v>
      </c>
    </row>
    <row r="244" spans="1:5" ht="15">
      <c r="A244" s="8">
        <f>IF((ROWS(A$12:A244)-1)&gt;A$9*C$9,"",(ROWS(A$12:A244)-1))</f>
        <v>232</v>
      </c>
      <c r="B244" s="13">
        <f t="shared" si="12"/>
        <v>859.1544120587507</v>
      </c>
      <c r="C244" s="13">
        <f t="shared" si="13"/>
        <v>556.6612274495021</v>
      </c>
      <c r="D244" s="13">
        <f t="shared" si="14"/>
        <v>302.4931846092486</v>
      </c>
      <c r="E244" s="13">
        <f t="shared" si="15"/>
        <v>68209.6578860987</v>
      </c>
    </row>
    <row r="245" spans="1:5" ht="15">
      <c r="A245" s="8">
        <f>IF((ROWS(A$12:A245)-1)&gt;A$9*C$9,"",(ROWS(A$12:A245)-1))</f>
        <v>233</v>
      </c>
      <c r="B245" s="13">
        <f t="shared" si="12"/>
        <v>859.1544120587507</v>
      </c>
      <c r="C245" s="13">
        <f t="shared" si="13"/>
        <v>554.203470324552</v>
      </c>
      <c r="D245" s="13">
        <f t="shared" si="14"/>
        <v>304.95094173419875</v>
      </c>
      <c r="E245" s="13">
        <f t="shared" si="15"/>
        <v>67904.7069443645</v>
      </c>
    </row>
    <row r="246" spans="1:5" ht="15">
      <c r="A246" s="8">
        <f>IF((ROWS(A$12:A246)-1)&gt;A$9*C$9,"",(ROWS(A$12:A246)-1))</f>
        <v>234</v>
      </c>
      <c r="B246" s="13">
        <f t="shared" si="12"/>
        <v>859.1544120587507</v>
      </c>
      <c r="C246" s="13">
        <f t="shared" si="13"/>
        <v>551.7257439229616</v>
      </c>
      <c r="D246" s="13">
        <f t="shared" si="14"/>
        <v>307.42866813578917</v>
      </c>
      <c r="E246" s="13">
        <f t="shared" si="15"/>
        <v>67597.27827622871</v>
      </c>
    </row>
    <row r="247" spans="1:5" ht="15">
      <c r="A247" s="8">
        <f>IF((ROWS(A$12:A247)-1)&gt;A$9*C$9,"",(ROWS(A$12:A247)-1))</f>
        <v>235</v>
      </c>
      <c r="B247" s="13">
        <f t="shared" si="12"/>
        <v>859.1544120587507</v>
      </c>
      <c r="C247" s="13">
        <f t="shared" si="13"/>
        <v>549.2278859943583</v>
      </c>
      <c r="D247" s="13">
        <f t="shared" si="14"/>
        <v>309.9265260643924</v>
      </c>
      <c r="E247" s="13">
        <f t="shared" si="15"/>
        <v>67287.35175016432</v>
      </c>
    </row>
    <row r="248" spans="1:5" ht="15">
      <c r="A248" s="8">
        <f>IF((ROWS(A$12:A248)-1)&gt;A$9*C$9,"",(ROWS(A$12:A248)-1))</f>
        <v>236</v>
      </c>
      <c r="B248" s="13">
        <f t="shared" si="12"/>
        <v>859.1544120587507</v>
      </c>
      <c r="C248" s="13">
        <f t="shared" si="13"/>
        <v>546.7097329700852</v>
      </c>
      <c r="D248" s="13">
        <f t="shared" si="14"/>
        <v>312.44467908866557</v>
      </c>
      <c r="E248" s="13">
        <f t="shared" si="15"/>
        <v>66974.90707107565</v>
      </c>
    </row>
    <row r="249" spans="1:5" ht="15">
      <c r="A249" s="8">
        <f>IF((ROWS(A$12:A249)-1)&gt;A$9*C$9,"",(ROWS(A$12:A249)-1))</f>
        <v>237</v>
      </c>
      <c r="B249" s="13">
        <f t="shared" si="12"/>
        <v>859.1544120587507</v>
      </c>
      <c r="C249" s="13">
        <f t="shared" si="13"/>
        <v>544.1711199524897</v>
      </c>
      <c r="D249" s="13">
        <f t="shared" si="14"/>
        <v>314.98329210626105</v>
      </c>
      <c r="E249" s="13">
        <f t="shared" si="15"/>
        <v>66659.92377896939</v>
      </c>
    </row>
    <row r="250" spans="1:5" ht="15">
      <c r="A250" s="8">
        <f>IF((ROWS(A$12:A250)-1)&gt;A$9*C$9,"",(ROWS(A$12:A250)-1))</f>
        <v>238</v>
      </c>
      <c r="B250" s="13">
        <f t="shared" si="12"/>
        <v>859.1544120587507</v>
      </c>
      <c r="C250" s="13">
        <f t="shared" si="13"/>
        <v>541.6118807041263</v>
      </c>
      <c r="D250" s="13">
        <f t="shared" si="14"/>
        <v>317.54253135462443</v>
      </c>
      <c r="E250" s="13">
        <f t="shared" si="15"/>
        <v>66342.38124761476</v>
      </c>
    </row>
    <row r="251" spans="1:5" ht="15">
      <c r="A251" s="8">
        <f>IF((ROWS(A$12:A251)-1)&gt;A$9*C$9,"",(ROWS(A$12:A251)-1))</f>
        <v>239</v>
      </c>
      <c r="B251" s="13">
        <f t="shared" si="12"/>
        <v>859.1544120587507</v>
      </c>
      <c r="C251" s="13">
        <f t="shared" si="13"/>
        <v>539.0318476368699</v>
      </c>
      <c r="D251" s="13">
        <f t="shared" si="14"/>
        <v>320.12256442188084</v>
      </c>
      <c r="E251" s="13">
        <f t="shared" si="15"/>
        <v>66022.25868319288</v>
      </c>
    </row>
    <row r="252" spans="1:5" ht="15">
      <c r="A252" s="8">
        <f>IF((ROWS(A$12:A252)-1)&gt;A$9*C$9,"",(ROWS(A$12:A252)-1))</f>
        <v>240</v>
      </c>
      <c r="B252" s="13">
        <f t="shared" si="12"/>
        <v>859.1544120587507</v>
      </c>
      <c r="C252" s="13">
        <f t="shared" si="13"/>
        <v>536.4308518009422</v>
      </c>
      <c r="D252" s="13">
        <f t="shared" si="14"/>
        <v>322.7235602578086</v>
      </c>
      <c r="E252" s="13">
        <f t="shared" si="15"/>
        <v>65699.53512293506</v>
      </c>
    </row>
    <row r="253" spans="1:5" ht="15">
      <c r="A253" s="8">
        <f>IF((ROWS(A$12:A253)-1)&gt;A$9*C$9,"",(ROWS(A$12:A253)-1))</f>
        <v>241</v>
      </c>
      <c r="B253" s="13">
        <f t="shared" si="12"/>
        <v>859.1544120587507</v>
      </c>
      <c r="C253" s="13">
        <f t="shared" si="13"/>
        <v>533.8087228738474</v>
      </c>
      <c r="D253" s="13">
        <f t="shared" si="14"/>
        <v>325.34568918490334</v>
      </c>
      <c r="E253" s="13">
        <f t="shared" si="15"/>
        <v>65374.18943375016</v>
      </c>
    </row>
    <row r="254" spans="1:5" ht="15">
      <c r="A254" s="8">
        <f>IF((ROWS(A$12:A254)-1)&gt;A$9*C$9,"",(ROWS(A$12:A254)-1))</f>
        <v>242</v>
      </c>
      <c r="B254" s="13">
        <f t="shared" si="12"/>
        <v>859.1544120587507</v>
      </c>
      <c r="C254" s="13">
        <f t="shared" si="13"/>
        <v>531.16528914922</v>
      </c>
      <c r="D254" s="13">
        <f t="shared" si="14"/>
        <v>327.9891229095307</v>
      </c>
      <c r="E254" s="13">
        <f t="shared" si="15"/>
        <v>65046.20031084063</v>
      </c>
    </row>
    <row r="255" spans="1:5" ht="15">
      <c r="A255" s="8">
        <f>IF((ROWS(A$12:A255)-1)&gt;A$9*C$9,"",(ROWS(A$12:A255)-1))</f>
        <v>243</v>
      </c>
      <c r="B255" s="13">
        <f t="shared" si="12"/>
        <v>859.1544120587507</v>
      </c>
      <c r="C255" s="13">
        <f t="shared" si="13"/>
        <v>528.5003775255801</v>
      </c>
      <c r="D255" s="13">
        <f t="shared" si="14"/>
        <v>330.6540345331706</v>
      </c>
      <c r="E255" s="13">
        <f t="shared" si="15"/>
        <v>64715.546276307454</v>
      </c>
    </row>
    <row r="256" spans="1:5" ht="15">
      <c r="A256" s="8">
        <f>IF((ROWS(A$12:A256)-1)&gt;A$9*C$9,"",(ROWS(A$12:A256)-1))</f>
        <v>244</v>
      </c>
      <c r="B256" s="13">
        <f t="shared" si="12"/>
        <v>859.1544120587507</v>
      </c>
      <c r="C256" s="13">
        <f t="shared" si="13"/>
        <v>525.813813494998</v>
      </c>
      <c r="D256" s="13">
        <f t="shared" si="14"/>
        <v>333.3405985637527</v>
      </c>
      <c r="E256" s="13">
        <f t="shared" si="15"/>
        <v>64382.2056777437</v>
      </c>
    </row>
    <row r="257" spans="1:5" ht="15">
      <c r="A257" s="8">
        <f>IF((ROWS(A$12:A257)-1)&gt;A$9*C$9,"",(ROWS(A$12:A257)-1))</f>
        <v>245</v>
      </c>
      <c r="B257" s="13">
        <f t="shared" si="12"/>
        <v>859.1544120587507</v>
      </c>
      <c r="C257" s="13">
        <f t="shared" si="13"/>
        <v>523.1054211316676</v>
      </c>
      <c r="D257" s="13">
        <f t="shared" si="14"/>
        <v>336.0489909270831</v>
      </c>
      <c r="E257" s="13">
        <f t="shared" si="15"/>
        <v>64046.15668681662</v>
      </c>
    </row>
    <row r="258" spans="1:5" ht="15">
      <c r="A258" s="8">
        <f>IF((ROWS(A$12:A258)-1)&gt;A$9*C$9,"",(ROWS(A$12:A258)-1))</f>
        <v>246</v>
      </c>
      <c r="B258" s="13">
        <f t="shared" si="12"/>
        <v>859.1544120587507</v>
      </c>
      <c r="C258" s="13">
        <f t="shared" si="13"/>
        <v>520.3750230803851</v>
      </c>
      <c r="D258" s="13">
        <f t="shared" si="14"/>
        <v>338.77938897836566</v>
      </c>
      <c r="E258" s="13">
        <f t="shared" si="15"/>
        <v>63707.377297838255</v>
      </c>
    </row>
    <row r="259" spans="1:5" ht="15">
      <c r="A259" s="8">
        <f>IF((ROWS(A$12:A259)-1)&gt;A$9*C$9,"",(ROWS(A$12:A259)-1))</f>
        <v>247</v>
      </c>
      <c r="B259" s="13">
        <f t="shared" si="12"/>
        <v>859.1544120587507</v>
      </c>
      <c r="C259" s="13">
        <f t="shared" si="13"/>
        <v>517.6224405449358</v>
      </c>
      <c r="D259" s="13">
        <f t="shared" si="14"/>
        <v>341.53197151381494</v>
      </c>
      <c r="E259" s="13">
        <f t="shared" si="15"/>
        <v>63365.84532632444</v>
      </c>
    </row>
    <row r="260" spans="1:5" ht="15">
      <c r="A260" s="8">
        <f>IF((ROWS(A$12:A260)-1)&gt;A$9*C$9,"",(ROWS(A$12:A260)-1))</f>
        <v>248</v>
      </c>
      <c r="B260" s="13">
        <f t="shared" si="12"/>
        <v>859.1544120587507</v>
      </c>
      <c r="C260" s="13">
        <f t="shared" si="13"/>
        <v>514.8474932763861</v>
      </c>
      <c r="D260" s="13">
        <f t="shared" si="14"/>
        <v>344.3069187823646</v>
      </c>
      <c r="E260" s="13">
        <f t="shared" si="15"/>
        <v>63021.53840754207</v>
      </c>
    </row>
    <row r="261" spans="1:5" ht="15">
      <c r="A261" s="8">
        <f>IF((ROWS(A$12:A261)-1)&gt;A$9*C$9,"",(ROWS(A$12:A261)-1))</f>
        <v>249</v>
      </c>
      <c r="B261" s="13">
        <f t="shared" si="12"/>
        <v>859.1544120587507</v>
      </c>
      <c r="C261" s="13">
        <f t="shared" si="13"/>
        <v>512.0499995612794</v>
      </c>
      <c r="D261" s="13">
        <f t="shared" si="14"/>
        <v>347.10441249747134</v>
      </c>
      <c r="E261" s="13">
        <f t="shared" si="15"/>
        <v>62674.4339950446</v>
      </c>
    </row>
    <row r="262" spans="1:5" ht="15">
      <c r="A262" s="8">
        <f>IF((ROWS(A$12:A262)-1)&gt;A$9*C$9,"",(ROWS(A$12:A262)-1))</f>
        <v>250</v>
      </c>
      <c r="B262" s="13">
        <f t="shared" si="12"/>
        <v>859.1544120587507</v>
      </c>
      <c r="C262" s="13">
        <f t="shared" si="13"/>
        <v>509.2297762097374</v>
      </c>
      <c r="D262" s="13">
        <f t="shared" si="14"/>
        <v>349.9246358490133</v>
      </c>
      <c r="E262" s="13">
        <f t="shared" si="15"/>
        <v>62324.50935919559</v>
      </c>
    </row>
    <row r="263" spans="1:5" ht="15">
      <c r="A263" s="8">
        <f>IF((ROWS(A$12:A263)-1)&gt;A$9*C$9,"",(ROWS(A$12:A263)-1))</f>
        <v>251</v>
      </c>
      <c r="B263" s="13">
        <f t="shared" si="12"/>
        <v>859.1544120587507</v>
      </c>
      <c r="C263" s="13">
        <f t="shared" si="13"/>
        <v>506.3866385434642</v>
      </c>
      <c r="D263" s="13">
        <f t="shared" si="14"/>
        <v>352.76777351528654</v>
      </c>
      <c r="E263" s="13">
        <f t="shared" si="15"/>
        <v>61971.7415856803</v>
      </c>
    </row>
    <row r="264" spans="1:5" ht="15">
      <c r="A264" s="8">
        <f>IF((ROWS(A$12:A264)-1)&gt;A$9*C$9,"",(ROWS(A$12:A264)-1))</f>
        <v>252</v>
      </c>
      <c r="B264" s="13">
        <f t="shared" si="12"/>
        <v>859.1544120587507</v>
      </c>
      <c r="C264" s="13">
        <f t="shared" si="13"/>
        <v>503.52040038365243</v>
      </c>
      <c r="D264" s="13">
        <f t="shared" si="14"/>
        <v>355.6340116750983</v>
      </c>
      <c r="E264" s="13">
        <f t="shared" si="15"/>
        <v>61616.1075740052</v>
      </c>
    </row>
    <row r="265" spans="1:5" ht="15">
      <c r="A265" s="8">
        <f>IF((ROWS(A$12:A265)-1)&gt;A$9*C$9,"",(ROWS(A$12:A265)-1))</f>
        <v>253</v>
      </c>
      <c r="B265" s="13">
        <f t="shared" si="12"/>
        <v>859.1544120587507</v>
      </c>
      <c r="C265" s="13">
        <f t="shared" si="13"/>
        <v>500.63087403879223</v>
      </c>
      <c r="D265" s="13">
        <f t="shared" si="14"/>
        <v>358.5235380199585</v>
      </c>
      <c r="E265" s="13">
        <f t="shared" si="15"/>
        <v>61257.58403598524</v>
      </c>
    </row>
    <row r="266" spans="1:5" ht="15">
      <c r="A266" s="8">
        <f>IF((ROWS(A$12:A266)-1)&gt;A$9*C$9,"",(ROWS(A$12:A266)-1))</f>
        <v>254</v>
      </c>
      <c r="B266" s="13">
        <f t="shared" si="12"/>
        <v>859.1544120587507</v>
      </c>
      <c r="C266" s="13">
        <f t="shared" si="13"/>
        <v>497.71787029238004</v>
      </c>
      <c r="D266" s="13">
        <f t="shared" si="14"/>
        <v>361.4365417663707</v>
      </c>
      <c r="E266" s="13">
        <f t="shared" si="15"/>
        <v>60896.147494218865</v>
      </c>
    </row>
    <row r="267" spans="1:5" ht="15">
      <c r="A267" s="8">
        <f>IF((ROWS(A$12:A267)-1)&gt;A$9*C$9,"",(ROWS(A$12:A267)-1))</f>
        <v>255</v>
      </c>
      <c r="B267" s="13">
        <f t="shared" si="12"/>
        <v>859.1544120587507</v>
      </c>
      <c r="C267" s="13">
        <f t="shared" si="13"/>
        <v>494.7811983905283</v>
      </c>
      <c r="D267" s="13">
        <f t="shared" si="14"/>
        <v>364.37321366822243</v>
      </c>
      <c r="E267" s="13">
        <f t="shared" si="15"/>
        <v>60531.77428055064</v>
      </c>
    </row>
    <row r="268" spans="1:5" ht="15">
      <c r="A268" s="8">
        <f>IF((ROWS(A$12:A268)-1)&gt;A$9*C$9,"",(ROWS(A$12:A268)-1))</f>
        <v>256</v>
      </c>
      <c r="B268" s="13">
        <f t="shared" si="12"/>
        <v>859.1544120587507</v>
      </c>
      <c r="C268" s="13">
        <f t="shared" si="13"/>
        <v>491.820666029474</v>
      </c>
      <c r="D268" s="13">
        <f t="shared" si="14"/>
        <v>367.3337460292767</v>
      </c>
      <c r="E268" s="13">
        <f t="shared" si="15"/>
        <v>60164.44053452137</v>
      </c>
    </row>
    <row r="269" spans="1:5" ht="15">
      <c r="A269" s="8">
        <f>IF((ROWS(A$12:A269)-1)&gt;A$9*C$9,"",(ROWS(A$12:A269)-1))</f>
        <v>257</v>
      </c>
      <c r="B269" s="13">
        <f t="shared" si="12"/>
        <v>859.1544120587507</v>
      </c>
      <c r="C269" s="13">
        <f t="shared" si="13"/>
        <v>488.8360793429861</v>
      </c>
      <c r="D269" s="13">
        <f t="shared" si="14"/>
        <v>370.3183327157646</v>
      </c>
      <c r="E269" s="13">
        <f t="shared" si="15"/>
        <v>59794.1222018056</v>
      </c>
    </row>
    <row r="270" spans="1:5" ht="15">
      <c r="A270" s="8">
        <f>IF((ROWS(A$12:A270)-1)&gt;A$9*C$9,"",(ROWS(A$12:A270)-1))</f>
        <v>258</v>
      </c>
      <c r="B270" s="13">
        <f aca="true" t="shared" si="16" ref="B270:B333">IF(A270="","",-PMT(E$9,D$9,E$12))</f>
        <v>859.1544120587507</v>
      </c>
      <c r="C270" s="13">
        <f aca="true" t="shared" si="17" ref="C270:C333">IF(A270="","",E269*E$9)</f>
        <v>485.8272428896705</v>
      </c>
      <c r="D270" s="13">
        <f aca="true" t="shared" si="18" ref="D270:D333">IF(A270="","",B270-C270)</f>
        <v>373.3271691690802</v>
      </c>
      <c r="E270" s="13">
        <f aca="true" t="shared" si="19" ref="E270:E333">IF(A270="","",E269-D270)</f>
        <v>59420.79503263652</v>
      </c>
    </row>
    <row r="271" spans="1:5" ht="15">
      <c r="A271" s="8">
        <f>IF((ROWS(A$12:A271)-1)&gt;A$9*C$9,"",(ROWS(A$12:A271)-1))</f>
        <v>259</v>
      </c>
      <c r="B271" s="13">
        <f t="shared" si="16"/>
        <v>859.1544120587507</v>
      </c>
      <c r="C271" s="13">
        <f t="shared" si="17"/>
        <v>482.7939596401717</v>
      </c>
      <c r="D271" s="13">
        <f t="shared" si="18"/>
        <v>376.36045241857903</v>
      </c>
      <c r="E271" s="13">
        <f t="shared" si="19"/>
        <v>59044.43458021794</v>
      </c>
    </row>
    <row r="272" spans="1:5" ht="15">
      <c r="A272" s="8">
        <f>IF((ROWS(A$12:A272)-1)&gt;A$9*C$9,"",(ROWS(A$12:A272)-1))</f>
        <v>260</v>
      </c>
      <c r="B272" s="13">
        <f t="shared" si="16"/>
        <v>859.1544120587507</v>
      </c>
      <c r="C272" s="13">
        <f t="shared" si="17"/>
        <v>479.73603096427075</v>
      </c>
      <c r="D272" s="13">
        <f t="shared" si="18"/>
        <v>379.41838109447997</v>
      </c>
      <c r="E272" s="13">
        <f t="shared" si="19"/>
        <v>58665.016199123456</v>
      </c>
    </row>
    <row r="273" spans="1:5" ht="15">
      <c r="A273" s="8">
        <f>IF((ROWS(A$12:A273)-1)&gt;A$9*C$9,"",(ROWS(A$12:A273)-1))</f>
        <v>261</v>
      </c>
      <c r="B273" s="13">
        <f t="shared" si="16"/>
        <v>859.1544120587507</v>
      </c>
      <c r="C273" s="13">
        <f t="shared" si="17"/>
        <v>476.65325661787807</v>
      </c>
      <c r="D273" s="13">
        <f t="shared" si="18"/>
        <v>382.50115544087265</v>
      </c>
      <c r="E273" s="13">
        <f t="shared" si="19"/>
        <v>58282.515043682586</v>
      </c>
    </row>
    <row r="274" spans="1:5" ht="15">
      <c r="A274" s="8">
        <f>IF((ROWS(A$12:A274)-1)&gt;A$9*C$9,"",(ROWS(A$12:A274)-1))</f>
        <v>262</v>
      </c>
      <c r="B274" s="13">
        <f t="shared" si="16"/>
        <v>859.1544120587507</v>
      </c>
      <c r="C274" s="13">
        <f t="shared" si="17"/>
        <v>473.54543472992106</v>
      </c>
      <c r="D274" s="13">
        <f t="shared" si="18"/>
        <v>385.60897732882967</v>
      </c>
      <c r="E274" s="13">
        <f t="shared" si="19"/>
        <v>57896.90606635375</v>
      </c>
    </row>
    <row r="275" spans="1:5" ht="15">
      <c r="A275" s="8">
        <f>IF((ROWS(A$12:A275)-1)&gt;A$9*C$9,"",(ROWS(A$12:A275)-1))</f>
        <v>263</v>
      </c>
      <c r="B275" s="13">
        <f t="shared" si="16"/>
        <v>859.1544120587507</v>
      </c>
      <c r="C275" s="13">
        <f t="shared" si="17"/>
        <v>470.41236178912425</v>
      </c>
      <c r="D275" s="13">
        <f t="shared" si="18"/>
        <v>388.7420502696265</v>
      </c>
      <c r="E275" s="13">
        <f t="shared" si="19"/>
        <v>57508.16401608413</v>
      </c>
    </row>
    <row r="276" spans="1:5" ht="15">
      <c r="A276" s="8">
        <f>IF((ROWS(A$12:A276)-1)&gt;A$9*C$9,"",(ROWS(A$12:A276)-1))</f>
        <v>264</v>
      </c>
      <c r="B276" s="13">
        <f t="shared" si="16"/>
        <v>859.1544120587507</v>
      </c>
      <c r="C276" s="13">
        <f t="shared" si="17"/>
        <v>467.2538326306836</v>
      </c>
      <c r="D276" s="13">
        <f t="shared" si="18"/>
        <v>391.90057942806715</v>
      </c>
      <c r="E276" s="13">
        <f t="shared" si="19"/>
        <v>57116.26343665606</v>
      </c>
    </row>
    <row r="277" spans="1:5" ht="15">
      <c r="A277" s="8">
        <f>IF((ROWS(A$12:A277)-1)&gt;A$9*C$9,"",(ROWS(A$12:A277)-1))</f>
        <v>265</v>
      </c>
      <c r="B277" s="13">
        <f t="shared" si="16"/>
        <v>859.1544120587507</v>
      </c>
      <c r="C277" s="13">
        <f t="shared" si="17"/>
        <v>464.0696404228305</v>
      </c>
      <c r="D277" s="13">
        <f t="shared" si="18"/>
        <v>395.0847716359202</v>
      </c>
      <c r="E277" s="13">
        <f t="shared" si="19"/>
        <v>56721.17866502014</v>
      </c>
    </row>
    <row r="278" spans="1:5" ht="15">
      <c r="A278" s="8">
        <f>IF((ROWS(A$12:A278)-1)&gt;A$9*C$9,"",(ROWS(A$12:A278)-1))</f>
        <v>266</v>
      </c>
      <c r="B278" s="13">
        <f t="shared" si="16"/>
        <v>859.1544120587507</v>
      </c>
      <c r="C278" s="13">
        <f t="shared" si="17"/>
        <v>460.8595766532886</v>
      </c>
      <c r="D278" s="13">
        <f t="shared" si="18"/>
        <v>398.2948354054621</v>
      </c>
      <c r="E278" s="13">
        <f t="shared" si="19"/>
        <v>56322.88382961468</v>
      </c>
    </row>
    <row r="279" spans="1:5" ht="15">
      <c r="A279" s="8">
        <f>IF((ROWS(A$12:A279)-1)&gt;A$9*C$9,"",(ROWS(A$12:A279)-1))</f>
        <v>267</v>
      </c>
      <c r="B279" s="13">
        <f t="shared" si="16"/>
        <v>859.1544120587507</v>
      </c>
      <c r="C279" s="13">
        <f t="shared" si="17"/>
        <v>457.62343111561927</v>
      </c>
      <c r="D279" s="13">
        <f t="shared" si="18"/>
        <v>401.53098094313145</v>
      </c>
      <c r="E279" s="13">
        <f t="shared" si="19"/>
        <v>55921.352848671544</v>
      </c>
    </row>
    <row r="280" spans="1:5" ht="15">
      <c r="A280" s="8">
        <f>IF((ROWS(A$12:A280)-1)&gt;A$9*C$9,"",(ROWS(A$12:A280)-1))</f>
        <v>268</v>
      </c>
      <c r="B280" s="13">
        <f t="shared" si="16"/>
        <v>859.1544120587507</v>
      </c>
      <c r="C280" s="13">
        <f t="shared" si="17"/>
        <v>454.3609918954563</v>
      </c>
      <c r="D280" s="13">
        <f t="shared" si="18"/>
        <v>404.7934201632944</v>
      </c>
      <c r="E280" s="13">
        <f t="shared" si="19"/>
        <v>55516.55942850825</v>
      </c>
    </row>
    <row r="281" spans="1:5" ht="15">
      <c r="A281" s="8">
        <f>IF((ROWS(A$12:A281)-1)&gt;A$9*C$9,"",(ROWS(A$12:A281)-1))</f>
        <v>269</v>
      </c>
      <c r="B281" s="13">
        <f t="shared" si="16"/>
        <v>859.1544120587507</v>
      </c>
      <c r="C281" s="13">
        <f t="shared" si="17"/>
        <v>451.07204535662953</v>
      </c>
      <c r="D281" s="13">
        <f t="shared" si="18"/>
        <v>408.0823667021212</v>
      </c>
      <c r="E281" s="13">
        <f t="shared" si="19"/>
        <v>55108.47706180613</v>
      </c>
    </row>
    <row r="282" spans="1:5" ht="15">
      <c r="A282" s="8">
        <f>IF((ROWS(A$12:A282)-1)&gt;A$9*C$9,"",(ROWS(A$12:A282)-1))</f>
        <v>270</v>
      </c>
      <c r="B282" s="13">
        <f t="shared" si="16"/>
        <v>859.1544120587507</v>
      </c>
      <c r="C282" s="13">
        <f t="shared" si="17"/>
        <v>447.7563761271748</v>
      </c>
      <c r="D282" s="13">
        <f t="shared" si="18"/>
        <v>411.3980359315759</v>
      </c>
      <c r="E282" s="13">
        <f t="shared" si="19"/>
        <v>54697.079025874555</v>
      </c>
    </row>
    <row r="283" spans="1:5" ht="15">
      <c r="A283" s="8">
        <f>IF((ROWS(A$12:A283)-1)&gt;A$9*C$9,"",(ROWS(A$12:A283)-1))</f>
        <v>271</v>
      </c>
      <c r="B283" s="13">
        <f t="shared" si="16"/>
        <v>859.1544120587507</v>
      </c>
      <c r="C283" s="13">
        <f t="shared" si="17"/>
        <v>444.41376708523075</v>
      </c>
      <c r="D283" s="13">
        <f t="shared" si="18"/>
        <v>414.74064497352</v>
      </c>
      <c r="E283" s="13">
        <f t="shared" si="19"/>
        <v>54282.338380901034</v>
      </c>
    </row>
    <row r="284" spans="1:5" ht="15">
      <c r="A284" s="8">
        <f>IF((ROWS(A$12:A284)-1)&gt;A$9*C$9,"",(ROWS(A$12:A284)-1))</f>
        <v>272</v>
      </c>
      <c r="B284" s="13">
        <f t="shared" si="16"/>
        <v>859.1544120587507</v>
      </c>
      <c r="C284" s="13">
        <f t="shared" si="17"/>
        <v>441.0439993448209</v>
      </c>
      <c r="D284" s="13">
        <f t="shared" si="18"/>
        <v>418.1104127139298</v>
      </c>
      <c r="E284" s="13">
        <f t="shared" si="19"/>
        <v>53864.2279681871</v>
      </c>
    </row>
    <row r="285" spans="1:5" ht="15">
      <c r="A285" s="8">
        <f>IF((ROWS(A$12:A285)-1)&gt;A$9*C$9,"",(ROWS(A$12:A285)-1))</f>
        <v>273</v>
      </c>
      <c r="B285" s="13">
        <f t="shared" si="16"/>
        <v>859.1544120587507</v>
      </c>
      <c r="C285" s="13">
        <f t="shared" si="17"/>
        <v>437.6468522415202</v>
      </c>
      <c r="D285" s="13">
        <f t="shared" si="18"/>
        <v>421.5075598172305</v>
      </c>
      <c r="E285" s="13">
        <f t="shared" si="19"/>
        <v>53442.72040836987</v>
      </c>
    </row>
    <row r="286" spans="1:5" ht="15">
      <c r="A286" s="8">
        <f>IF((ROWS(A$12:A286)-1)&gt;A$9*C$9,"",(ROWS(A$12:A286)-1))</f>
        <v>274</v>
      </c>
      <c r="B286" s="13">
        <f t="shared" si="16"/>
        <v>859.1544120587507</v>
      </c>
      <c r="C286" s="13">
        <f t="shared" si="17"/>
        <v>434.22210331800517</v>
      </c>
      <c r="D286" s="13">
        <f t="shared" si="18"/>
        <v>424.93230874074555</v>
      </c>
      <c r="E286" s="13">
        <f t="shared" si="19"/>
        <v>53017.78809962912</v>
      </c>
    </row>
    <row r="287" spans="1:5" ht="15">
      <c r="A287" s="8">
        <f>IF((ROWS(A$12:A287)-1)&gt;A$9*C$9,"",(ROWS(A$12:A287)-1))</f>
        <v>275</v>
      </c>
      <c r="B287" s="13">
        <f t="shared" si="16"/>
        <v>859.1544120587507</v>
      </c>
      <c r="C287" s="13">
        <f t="shared" si="17"/>
        <v>430.76952830948665</v>
      </c>
      <c r="D287" s="13">
        <f t="shared" si="18"/>
        <v>428.3848837492641</v>
      </c>
      <c r="E287" s="13">
        <f t="shared" si="19"/>
        <v>52589.40321587986</v>
      </c>
    </row>
    <row r="288" spans="1:5" ht="15">
      <c r="A288" s="8">
        <f>IF((ROWS(A$12:A288)-1)&gt;A$9*C$9,"",(ROWS(A$12:A288)-1))</f>
        <v>276</v>
      </c>
      <c r="B288" s="13">
        <f t="shared" si="16"/>
        <v>859.1544120587507</v>
      </c>
      <c r="C288" s="13">
        <f t="shared" si="17"/>
        <v>427.2889011290239</v>
      </c>
      <c r="D288" s="13">
        <f t="shared" si="18"/>
        <v>431.86551092972684</v>
      </c>
      <c r="E288" s="13">
        <f t="shared" si="19"/>
        <v>52157.53770495013</v>
      </c>
    </row>
    <row r="289" spans="1:5" ht="15">
      <c r="A289" s="8">
        <f>IF((ROWS(A$12:A289)-1)&gt;A$9*C$9,"",(ROWS(A$12:A289)-1))</f>
        <v>277</v>
      </c>
      <c r="B289" s="13">
        <f t="shared" si="16"/>
        <v>859.1544120587507</v>
      </c>
      <c r="C289" s="13">
        <f t="shared" si="17"/>
        <v>423.7799938527198</v>
      </c>
      <c r="D289" s="13">
        <f t="shared" si="18"/>
        <v>435.3744182060309</v>
      </c>
      <c r="E289" s="13">
        <f t="shared" si="19"/>
        <v>51722.1632867441</v>
      </c>
    </row>
    <row r="290" spans="1:5" ht="15">
      <c r="A290" s="8">
        <f>IF((ROWS(A$12:A290)-1)&gt;A$9*C$9,"",(ROWS(A$12:A290)-1))</f>
        <v>278</v>
      </c>
      <c r="B290" s="13">
        <f t="shared" si="16"/>
        <v>859.1544120587507</v>
      </c>
      <c r="C290" s="13">
        <f t="shared" si="17"/>
        <v>420.24257670479585</v>
      </c>
      <c r="D290" s="13">
        <f t="shared" si="18"/>
        <v>438.91183535395487</v>
      </c>
      <c r="E290" s="13">
        <f t="shared" si="19"/>
        <v>51283.25145139015</v>
      </c>
    </row>
    <row r="291" spans="1:5" ht="15">
      <c r="A291" s="8">
        <f>IF((ROWS(A$12:A291)-1)&gt;A$9*C$9,"",(ROWS(A$12:A291)-1))</f>
        <v>279</v>
      </c>
      <c r="B291" s="13">
        <f t="shared" si="16"/>
        <v>859.1544120587507</v>
      </c>
      <c r="C291" s="13">
        <f t="shared" si="17"/>
        <v>416.676418042545</v>
      </c>
      <c r="D291" s="13">
        <f t="shared" si="18"/>
        <v>442.47799401620574</v>
      </c>
      <c r="E291" s="13">
        <f t="shared" si="19"/>
        <v>50840.77345737394</v>
      </c>
    </row>
    <row r="292" spans="1:5" ht="15">
      <c r="A292" s="8">
        <f>IF((ROWS(A$12:A292)-1)&gt;A$9*C$9,"",(ROWS(A$12:A292)-1))</f>
        <v>280</v>
      </c>
      <c r="B292" s="13">
        <f t="shared" si="16"/>
        <v>859.1544120587507</v>
      </c>
      <c r="C292" s="13">
        <f t="shared" si="17"/>
        <v>413.0812843411633</v>
      </c>
      <c r="D292" s="13">
        <f t="shared" si="18"/>
        <v>446.0731277175874</v>
      </c>
      <c r="E292" s="13">
        <f t="shared" si="19"/>
        <v>50394.700329656356</v>
      </c>
    </row>
    <row r="293" spans="1:5" ht="15">
      <c r="A293" s="8">
        <f>IF((ROWS(A$12:A293)-1)&gt;A$9*C$9,"",(ROWS(A$12:A293)-1))</f>
        <v>281</v>
      </c>
      <c r="B293" s="13">
        <f t="shared" si="16"/>
        <v>859.1544120587507</v>
      </c>
      <c r="C293" s="13">
        <f t="shared" si="17"/>
        <v>409.4569401784579</v>
      </c>
      <c r="D293" s="13">
        <f t="shared" si="18"/>
        <v>449.6974718802928</v>
      </c>
      <c r="E293" s="13">
        <f t="shared" si="19"/>
        <v>49945.00285777606</v>
      </c>
    </row>
    <row r="294" spans="1:5" ht="15">
      <c r="A294" s="8">
        <f>IF((ROWS(A$12:A294)-1)&gt;A$9*C$9,"",(ROWS(A$12:A294)-1))</f>
        <v>282</v>
      </c>
      <c r="B294" s="13">
        <f t="shared" si="16"/>
        <v>859.1544120587507</v>
      </c>
      <c r="C294" s="13">
        <f t="shared" si="17"/>
        <v>405.8031482194305</v>
      </c>
      <c r="D294" s="13">
        <f t="shared" si="18"/>
        <v>453.3512638393202</v>
      </c>
      <c r="E294" s="13">
        <f t="shared" si="19"/>
        <v>49491.65159393674</v>
      </c>
    </row>
    <row r="295" spans="1:5" ht="15">
      <c r="A295" s="8">
        <f>IF((ROWS(A$12:A295)-1)&gt;A$9*C$9,"",(ROWS(A$12:A295)-1))</f>
        <v>283</v>
      </c>
      <c r="B295" s="13">
        <f t="shared" si="16"/>
        <v>859.1544120587507</v>
      </c>
      <c r="C295" s="13">
        <f t="shared" si="17"/>
        <v>402.119669200736</v>
      </c>
      <c r="D295" s="13">
        <f t="shared" si="18"/>
        <v>457.03474285801474</v>
      </c>
      <c r="E295" s="13">
        <f t="shared" si="19"/>
        <v>49034.616851078725</v>
      </c>
    </row>
    <row r="296" spans="1:5" ht="15">
      <c r="A296" s="8">
        <f>IF((ROWS(A$12:A296)-1)&gt;A$9*C$9,"",(ROWS(A$12:A296)-1))</f>
        <v>284</v>
      </c>
      <c r="B296" s="13">
        <f t="shared" si="16"/>
        <v>859.1544120587507</v>
      </c>
      <c r="C296" s="13">
        <f t="shared" si="17"/>
        <v>398.4062619150146</v>
      </c>
      <c r="D296" s="13">
        <f t="shared" si="18"/>
        <v>460.7481501437361</v>
      </c>
      <c r="E296" s="13">
        <f t="shared" si="19"/>
        <v>48573.86870093499</v>
      </c>
    </row>
    <row r="297" spans="1:5" ht="15">
      <c r="A297" s="8">
        <f>IF((ROWS(A$12:A297)-1)&gt;A$9*C$9,"",(ROWS(A$12:A297)-1))</f>
        <v>285</v>
      </c>
      <c r="B297" s="13">
        <f t="shared" si="16"/>
        <v>859.1544120587507</v>
      </c>
      <c r="C297" s="13">
        <f t="shared" si="17"/>
        <v>394.6626831950968</v>
      </c>
      <c r="D297" s="13">
        <f t="shared" si="18"/>
        <v>464.4917288636539</v>
      </c>
      <c r="E297" s="13">
        <f t="shared" si="19"/>
        <v>48109.37697207133</v>
      </c>
    </row>
    <row r="298" spans="1:5" ht="15">
      <c r="A298" s="8">
        <f>IF((ROWS(A$12:A298)-1)&gt;A$9*C$9,"",(ROWS(A$12:A298)-1))</f>
        <v>286</v>
      </c>
      <c r="B298" s="13">
        <f t="shared" si="16"/>
        <v>859.1544120587507</v>
      </c>
      <c r="C298" s="13">
        <f t="shared" si="17"/>
        <v>390.8886878980796</v>
      </c>
      <c r="D298" s="13">
        <f t="shared" si="18"/>
        <v>468.26572416067114</v>
      </c>
      <c r="E298" s="13">
        <f t="shared" si="19"/>
        <v>47641.11124791066</v>
      </c>
    </row>
    <row r="299" spans="1:5" ht="15">
      <c r="A299" s="8">
        <f>IF((ROWS(A$12:A299)-1)&gt;A$9*C$9,"",(ROWS(A$12:A299)-1))</f>
        <v>287</v>
      </c>
      <c r="B299" s="13">
        <f t="shared" si="16"/>
        <v>859.1544120587507</v>
      </c>
      <c r="C299" s="13">
        <f t="shared" si="17"/>
        <v>387.0840288892741</v>
      </c>
      <c r="D299" s="13">
        <f t="shared" si="18"/>
        <v>472.0703831694766</v>
      </c>
      <c r="E299" s="13">
        <f t="shared" si="19"/>
        <v>47169.04086474118</v>
      </c>
    </row>
    <row r="300" spans="1:5" ht="15">
      <c r="A300" s="8">
        <f>IF((ROWS(A$12:A300)-1)&gt;A$9*C$9,"",(ROWS(A$12:A300)-1))</f>
        <v>288</v>
      </c>
      <c r="B300" s="13">
        <f t="shared" si="16"/>
        <v>859.1544120587507</v>
      </c>
      <c r="C300" s="13">
        <f t="shared" si="17"/>
        <v>383.2484570260221</v>
      </c>
      <c r="D300" s="13">
        <f t="shared" si="18"/>
        <v>475.9059550327286</v>
      </c>
      <c r="E300" s="13">
        <f t="shared" si="19"/>
        <v>46693.13490970845</v>
      </c>
    </row>
    <row r="301" spans="1:5" ht="15">
      <c r="A301" s="8">
        <f>IF((ROWS(A$12:A301)-1)&gt;A$9*C$9,"",(ROWS(A$12:A301)-1))</f>
        <v>289</v>
      </c>
      <c r="B301" s="13">
        <f t="shared" si="16"/>
        <v>859.1544120587507</v>
      </c>
      <c r="C301" s="13">
        <f t="shared" si="17"/>
        <v>379.3817211413812</v>
      </c>
      <c r="D301" s="13">
        <f t="shared" si="18"/>
        <v>479.7726909173695</v>
      </c>
      <c r="E301" s="13">
        <f t="shared" si="19"/>
        <v>46213.36221879108</v>
      </c>
    </row>
    <row r="302" spans="1:5" ht="15">
      <c r="A302" s="8">
        <f>IF((ROWS(A$12:A302)-1)&gt;A$9*C$9,"",(ROWS(A$12:A302)-1))</f>
        <v>290</v>
      </c>
      <c r="B302" s="13">
        <f t="shared" si="16"/>
        <v>859.1544120587507</v>
      </c>
      <c r="C302" s="13">
        <f t="shared" si="17"/>
        <v>375.48356802767756</v>
      </c>
      <c r="D302" s="13">
        <f t="shared" si="18"/>
        <v>483.67084403107316</v>
      </c>
      <c r="E302" s="13">
        <f t="shared" si="19"/>
        <v>45729.691374760005</v>
      </c>
    </row>
    <row r="303" spans="1:5" ht="15">
      <c r="A303" s="8">
        <f>IF((ROWS(A$12:A303)-1)&gt;A$9*C$9,"",(ROWS(A$12:A303)-1))</f>
        <v>291</v>
      </c>
      <c r="B303" s="13">
        <f t="shared" si="16"/>
        <v>859.1544120587507</v>
      </c>
      <c r="C303" s="13">
        <f t="shared" si="17"/>
        <v>371.5537424199251</v>
      </c>
      <c r="D303" s="13">
        <f t="shared" si="18"/>
        <v>487.60066963882565</v>
      </c>
      <c r="E303" s="13">
        <f t="shared" si="19"/>
        <v>45242.090705121176</v>
      </c>
    </row>
    <row r="304" spans="1:5" ht="15">
      <c r="A304" s="8">
        <f>IF((ROWS(A$12:A304)-1)&gt;A$9*C$9,"",(ROWS(A$12:A304)-1))</f>
        <v>292</v>
      </c>
      <c r="B304" s="13">
        <f t="shared" si="16"/>
        <v>859.1544120587507</v>
      </c>
      <c r="C304" s="13">
        <f t="shared" si="17"/>
        <v>367.59198697910955</v>
      </c>
      <c r="D304" s="13">
        <f t="shared" si="18"/>
        <v>491.5624250796412</v>
      </c>
      <c r="E304" s="13">
        <f t="shared" si="19"/>
        <v>44750.52828004154</v>
      </c>
    </row>
    <row r="305" spans="1:5" ht="15">
      <c r="A305" s="8">
        <f>IF((ROWS(A$12:A305)-1)&gt;A$9*C$9,"",(ROWS(A$12:A305)-1))</f>
        <v>293</v>
      </c>
      <c r="B305" s="13">
        <f t="shared" si="16"/>
        <v>859.1544120587507</v>
      </c>
      <c r="C305" s="13">
        <f t="shared" si="17"/>
        <v>363.5980422753375</v>
      </c>
      <c r="D305" s="13">
        <f t="shared" si="18"/>
        <v>495.55636978341323</v>
      </c>
      <c r="E305" s="13">
        <f t="shared" si="19"/>
        <v>44254.97191025812</v>
      </c>
    </row>
    <row r="306" spans="1:5" ht="15">
      <c r="A306" s="8">
        <f>IF((ROWS(A$12:A306)-1)&gt;A$9*C$9,"",(ROWS(A$12:A306)-1))</f>
        <v>294</v>
      </c>
      <c r="B306" s="13">
        <f t="shared" si="16"/>
        <v>859.1544120587507</v>
      </c>
      <c r="C306" s="13">
        <f t="shared" si="17"/>
        <v>359.5716467708473</v>
      </c>
      <c r="D306" s="13">
        <f t="shared" si="18"/>
        <v>499.58276528790344</v>
      </c>
      <c r="E306" s="13">
        <f t="shared" si="19"/>
        <v>43755.38914497022</v>
      </c>
    </row>
    <row r="307" spans="1:5" ht="15">
      <c r="A307" s="8">
        <f>IF((ROWS(A$12:A307)-1)&gt;A$9*C$9,"",(ROWS(A$12:A307)-1))</f>
        <v>295</v>
      </c>
      <c r="B307" s="13">
        <f t="shared" si="16"/>
        <v>859.1544120587507</v>
      </c>
      <c r="C307" s="13">
        <f t="shared" si="17"/>
        <v>355.51253680288306</v>
      </c>
      <c r="D307" s="13">
        <f t="shared" si="18"/>
        <v>503.64187525586766</v>
      </c>
      <c r="E307" s="13">
        <f t="shared" si="19"/>
        <v>43251.74726971435</v>
      </c>
    </row>
    <row r="308" spans="1:5" ht="15">
      <c r="A308" s="8">
        <f>IF((ROWS(A$12:A308)-1)&gt;A$9*C$9,"",(ROWS(A$12:A308)-1))</f>
        <v>296</v>
      </c>
      <c r="B308" s="13">
        <f t="shared" si="16"/>
        <v>859.1544120587507</v>
      </c>
      <c r="C308" s="13">
        <f t="shared" si="17"/>
        <v>351.4204465664291</v>
      </c>
      <c r="D308" s="13">
        <f t="shared" si="18"/>
        <v>507.7339654923216</v>
      </c>
      <c r="E308" s="13">
        <f t="shared" si="19"/>
        <v>42744.01330422203</v>
      </c>
    </row>
    <row r="309" spans="1:5" ht="15">
      <c r="A309" s="8">
        <f>IF((ROWS(A$12:A309)-1)&gt;A$9*C$9,"",(ROWS(A$12:A309)-1))</f>
        <v>297</v>
      </c>
      <c r="B309" s="13">
        <f t="shared" si="16"/>
        <v>859.1544120587507</v>
      </c>
      <c r="C309" s="13">
        <f t="shared" si="17"/>
        <v>347.29510809680403</v>
      </c>
      <c r="D309" s="13">
        <f t="shared" si="18"/>
        <v>511.8593039619467</v>
      </c>
      <c r="E309" s="13">
        <f t="shared" si="19"/>
        <v>42232.15400026009</v>
      </c>
    </row>
    <row r="310" spans="1:5" ht="15">
      <c r="A310" s="8">
        <f>IF((ROWS(A$12:A310)-1)&gt;A$9*C$9,"",(ROWS(A$12:A310)-1))</f>
        <v>298</v>
      </c>
      <c r="B310" s="13">
        <f t="shared" si="16"/>
        <v>859.1544120587507</v>
      </c>
      <c r="C310" s="13">
        <f t="shared" si="17"/>
        <v>343.13625125211325</v>
      </c>
      <c r="D310" s="13">
        <f t="shared" si="18"/>
        <v>516.0181608066375</v>
      </c>
      <c r="E310" s="13">
        <f t="shared" si="19"/>
        <v>41716.135839453455</v>
      </c>
    </row>
    <row r="311" spans="1:5" ht="15">
      <c r="A311" s="8">
        <f>IF((ROWS(A$12:A311)-1)&gt;A$9*C$9,"",(ROWS(A$12:A311)-1))</f>
        <v>299</v>
      </c>
      <c r="B311" s="13">
        <f t="shared" si="16"/>
        <v>859.1544120587507</v>
      </c>
      <c r="C311" s="13">
        <f t="shared" si="17"/>
        <v>338.9436036955593</v>
      </c>
      <c r="D311" s="13">
        <f t="shared" si="18"/>
        <v>520.2108083631914</v>
      </c>
      <c r="E311" s="13">
        <f t="shared" si="19"/>
        <v>41195.925031090264</v>
      </c>
    </row>
    <row r="312" spans="1:5" ht="15">
      <c r="A312" s="8">
        <f>IF((ROWS(A$12:A312)-1)&gt;A$9*C$9,"",(ROWS(A$12:A312)-1))</f>
        <v>300</v>
      </c>
      <c r="B312" s="13">
        <f t="shared" si="16"/>
        <v>859.1544120587507</v>
      </c>
      <c r="C312" s="13">
        <f t="shared" si="17"/>
        <v>334.7168908776084</v>
      </c>
      <c r="D312" s="13">
        <f t="shared" si="18"/>
        <v>524.4375211811423</v>
      </c>
      <c r="E312" s="13">
        <f t="shared" si="19"/>
        <v>40671.48750990912</v>
      </c>
    </row>
    <row r="313" spans="1:5" ht="15">
      <c r="A313" s="8">
        <f>IF((ROWS(A$12:A313)-1)&gt;A$9*C$9,"",(ROWS(A$12:A313)-1))</f>
        <v>301</v>
      </c>
      <c r="B313" s="13">
        <f t="shared" si="16"/>
        <v>859.1544120587507</v>
      </c>
      <c r="C313" s="13">
        <f t="shared" si="17"/>
        <v>330.4558360180116</v>
      </c>
      <c r="D313" s="13">
        <f t="shared" si="18"/>
        <v>528.6985760407391</v>
      </c>
      <c r="E313" s="13">
        <f t="shared" si="19"/>
        <v>40142.78893386838</v>
      </c>
    </row>
    <row r="314" spans="1:5" ht="15">
      <c r="A314" s="8">
        <f>IF((ROWS(A$12:A314)-1)&gt;A$9*C$9,"",(ROWS(A$12:A314)-1))</f>
        <v>302</v>
      </c>
      <c r="B314" s="13">
        <f t="shared" si="16"/>
        <v>859.1544120587507</v>
      </c>
      <c r="C314" s="13">
        <f t="shared" si="17"/>
        <v>326.1601600876806</v>
      </c>
      <c r="D314" s="13">
        <f t="shared" si="18"/>
        <v>532.9942519710701</v>
      </c>
      <c r="E314" s="13">
        <f t="shared" si="19"/>
        <v>39609.794681897314</v>
      </c>
    </row>
    <row r="315" spans="1:5" ht="15">
      <c r="A315" s="8">
        <f>IF((ROWS(A$12:A315)-1)&gt;A$9*C$9,"",(ROWS(A$12:A315)-1))</f>
        <v>303</v>
      </c>
      <c r="B315" s="13">
        <f t="shared" si="16"/>
        <v>859.1544120587507</v>
      </c>
      <c r="C315" s="13">
        <f t="shared" si="17"/>
        <v>321.8295817904157</v>
      </c>
      <c r="D315" s="13">
        <f t="shared" si="18"/>
        <v>537.3248302683351</v>
      </c>
      <c r="E315" s="13">
        <f t="shared" si="19"/>
        <v>39072.46985162898</v>
      </c>
    </row>
    <row r="316" spans="1:5" ht="15">
      <c r="A316" s="8">
        <f>IF((ROWS(A$12:A316)-1)&gt;A$9*C$9,"",(ROWS(A$12:A316)-1))</f>
        <v>304</v>
      </c>
      <c r="B316" s="13">
        <f t="shared" si="16"/>
        <v>859.1544120587507</v>
      </c>
      <c r="C316" s="13">
        <f t="shared" si="17"/>
        <v>317.4638175444855</v>
      </c>
      <c r="D316" s="13">
        <f t="shared" si="18"/>
        <v>541.6905945142653</v>
      </c>
      <c r="E316" s="13">
        <f t="shared" si="19"/>
        <v>38530.779257114715</v>
      </c>
    </row>
    <row r="317" spans="1:5" ht="15">
      <c r="A317" s="8">
        <f>IF((ROWS(A$12:A317)-1)&gt;A$9*C$9,"",(ROWS(A$12:A317)-1))</f>
        <v>305</v>
      </c>
      <c r="B317" s="13">
        <f t="shared" si="16"/>
        <v>859.1544120587507</v>
      </c>
      <c r="C317" s="13">
        <f t="shared" si="17"/>
        <v>313.0625814640571</v>
      </c>
      <c r="D317" s="13">
        <f t="shared" si="18"/>
        <v>546.0918305946936</v>
      </c>
      <c r="E317" s="13">
        <f t="shared" si="19"/>
        <v>37984.687426520024</v>
      </c>
    </row>
    <row r="318" spans="1:5" ht="15">
      <c r="A318" s="8">
        <f>IF((ROWS(A$12:A318)-1)&gt;A$9*C$9,"",(ROWS(A$12:A318)-1))</f>
        <v>306</v>
      </c>
      <c r="B318" s="13">
        <f t="shared" si="16"/>
        <v>859.1544120587507</v>
      </c>
      <c r="C318" s="13">
        <f t="shared" si="17"/>
        <v>308.6255853404752</v>
      </c>
      <c r="D318" s="13">
        <f t="shared" si="18"/>
        <v>550.5288267182755</v>
      </c>
      <c r="E318" s="13">
        <f t="shared" si="19"/>
        <v>37434.15859980175</v>
      </c>
    </row>
    <row r="319" spans="1:5" ht="15">
      <c r="A319" s="8">
        <f>IF((ROWS(A$12:A319)-1)&gt;A$9*C$9,"",(ROWS(A$12:A319)-1))</f>
        <v>307</v>
      </c>
      <c r="B319" s="13">
        <f t="shared" si="16"/>
        <v>859.1544120587507</v>
      </c>
      <c r="C319" s="13">
        <f t="shared" si="17"/>
        <v>304.1525386233892</v>
      </c>
      <c r="D319" s="13">
        <f t="shared" si="18"/>
        <v>555.0018734353615</v>
      </c>
      <c r="E319" s="13">
        <f t="shared" si="19"/>
        <v>36879.15672636639</v>
      </c>
    </row>
    <row r="320" spans="1:5" ht="15">
      <c r="A320" s="8">
        <f>IF((ROWS(A$12:A320)-1)&gt;A$9*C$9,"",(ROWS(A$12:A320)-1))</f>
        <v>308</v>
      </c>
      <c r="B320" s="13">
        <f t="shared" si="16"/>
        <v>859.1544120587507</v>
      </c>
      <c r="C320" s="13">
        <f t="shared" si="17"/>
        <v>299.64314840172693</v>
      </c>
      <c r="D320" s="13">
        <f t="shared" si="18"/>
        <v>559.5112636570238</v>
      </c>
      <c r="E320" s="13">
        <f t="shared" si="19"/>
        <v>36319.64546270936</v>
      </c>
    </row>
    <row r="321" spans="1:5" ht="15">
      <c r="A321" s="8">
        <f>IF((ROWS(A$12:A321)-1)&gt;A$9*C$9,"",(ROWS(A$12:A321)-1))</f>
        <v>309</v>
      </c>
      <c r="B321" s="13">
        <f t="shared" si="16"/>
        <v>859.1544120587507</v>
      </c>
      <c r="C321" s="13">
        <f t="shared" si="17"/>
        <v>295.0971193845136</v>
      </c>
      <c r="D321" s="13">
        <f t="shared" si="18"/>
        <v>564.0572926742371</v>
      </c>
      <c r="E321" s="13">
        <f t="shared" si="19"/>
        <v>35755.588170035124</v>
      </c>
    </row>
    <row r="322" spans="1:5" ht="15">
      <c r="A322" s="8">
        <f>IF((ROWS(A$12:A322)-1)&gt;A$9*C$9,"",(ROWS(A$12:A322)-1))</f>
        <v>310</v>
      </c>
      <c r="B322" s="13">
        <f t="shared" si="16"/>
        <v>859.1544120587507</v>
      </c>
      <c r="C322" s="13">
        <f t="shared" si="17"/>
        <v>290.5141538815354</v>
      </c>
      <c r="D322" s="13">
        <f t="shared" si="18"/>
        <v>568.6402581772154</v>
      </c>
      <c r="E322" s="13">
        <f t="shared" si="19"/>
        <v>35186.94791185791</v>
      </c>
    </row>
    <row r="323" spans="1:5" ht="15">
      <c r="A323" s="8">
        <f>IF((ROWS(A$12:A323)-1)&gt;A$9*C$9,"",(ROWS(A$12:A323)-1))</f>
        <v>311</v>
      </c>
      <c r="B323" s="13">
        <f t="shared" si="16"/>
        <v>859.1544120587507</v>
      </c>
      <c r="C323" s="13">
        <f t="shared" si="17"/>
        <v>285.8939517838455</v>
      </c>
      <c r="D323" s="13">
        <f t="shared" si="18"/>
        <v>573.2604602749052</v>
      </c>
      <c r="E323" s="13">
        <f t="shared" si="19"/>
        <v>34613.687451583006</v>
      </c>
    </row>
    <row r="324" spans="1:5" ht="15">
      <c r="A324" s="8">
        <f>IF((ROWS(A$12:A324)-1)&gt;A$9*C$9,"",(ROWS(A$12:A324)-1))</f>
        <v>312</v>
      </c>
      <c r="B324" s="13">
        <f t="shared" si="16"/>
        <v>859.1544120587507</v>
      </c>
      <c r="C324" s="13">
        <f t="shared" si="17"/>
        <v>281.23621054411194</v>
      </c>
      <c r="D324" s="13">
        <f t="shared" si="18"/>
        <v>577.9182015146388</v>
      </c>
      <c r="E324" s="13">
        <f t="shared" si="19"/>
        <v>34035.76925006837</v>
      </c>
    </row>
    <row r="325" spans="1:5" ht="15">
      <c r="A325" s="8">
        <f>IF((ROWS(A$12:A325)-1)&gt;A$9*C$9,"",(ROWS(A$12:A325)-1))</f>
        <v>313</v>
      </c>
      <c r="B325" s="13">
        <f t="shared" si="16"/>
        <v>859.1544120587507</v>
      </c>
      <c r="C325" s="13">
        <f t="shared" si="17"/>
        <v>276.5406251568055</v>
      </c>
      <c r="D325" s="13">
        <f t="shared" si="18"/>
        <v>582.6137869019452</v>
      </c>
      <c r="E325" s="13">
        <f t="shared" si="19"/>
        <v>33453.155463166426</v>
      </c>
    </row>
    <row r="326" spans="1:5" ht="15">
      <c r="A326" s="8">
        <f>IF((ROWS(A$12:A326)-1)&gt;A$9*C$9,"",(ROWS(A$12:A326)-1))</f>
        <v>314</v>
      </c>
      <c r="B326" s="13">
        <f t="shared" si="16"/>
        <v>859.1544120587507</v>
      </c>
      <c r="C326" s="13">
        <f t="shared" si="17"/>
        <v>271.80688813822724</v>
      </c>
      <c r="D326" s="13">
        <f t="shared" si="18"/>
        <v>587.3475239205235</v>
      </c>
      <c r="E326" s="13">
        <f t="shared" si="19"/>
        <v>32865.807939245904</v>
      </c>
    </row>
    <row r="327" spans="1:5" ht="15">
      <c r="A327" s="8">
        <f>IF((ROWS(A$12:A327)-1)&gt;A$9*C$9,"",(ROWS(A$12:A327)-1))</f>
        <v>315</v>
      </c>
      <c r="B327" s="13">
        <f t="shared" si="16"/>
        <v>859.1544120587507</v>
      </c>
      <c r="C327" s="13">
        <f t="shared" si="17"/>
        <v>267.03468950637296</v>
      </c>
      <c r="D327" s="13">
        <f t="shared" si="18"/>
        <v>592.1197225523778</v>
      </c>
      <c r="E327" s="13">
        <f t="shared" si="19"/>
        <v>32273.688216693525</v>
      </c>
    </row>
    <row r="328" spans="1:5" ht="15">
      <c r="A328" s="8">
        <f>IF((ROWS(A$12:A328)-1)&gt;A$9*C$9,"",(ROWS(A$12:A328)-1))</f>
        <v>316</v>
      </c>
      <c r="B328" s="13">
        <f t="shared" si="16"/>
        <v>859.1544120587507</v>
      </c>
      <c r="C328" s="13">
        <f t="shared" si="17"/>
        <v>262.2237167606349</v>
      </c>
      <c r="D328" s="13">
        <f t="shared" si="18"/>
        <v>596.9306952981158</v>
      </c>
      <c r="E328" s="13">
        <f t="shared" si="19"/>
        <v>31676.757521395408</v>
      </c>
    </row>
    <row r="329" spans="1:5" ht="15">
      <c r="A329" s="8">
        <f>IF((ROWS(A$12:A329)-1)&gt;A$9*C$9,"",(ROWS(A$12:A329)-1))</f>
        <v>317</v>
      </c>
      <c r="B329" s="13">
        <f t="shared" si="16"/>
        <v>859.1544120587507</v>
      </c>
      <c r="C329" s="13">
        <f t="shared" si="17"/>
        <v>257.3736548613377</v>
      </c>
      <c r="D329" s="13">
        <f t="shared" si="18"/>
        <v>601.7807571974131</v>
      </c>
      <c r="E329" s="13">
        <f t="shared" si="19"/>
        <v>31074.976764197996</v>
      </c>
    </row>
    <row r="330" spans="1:5" ht="15">
      <c r="A330" s="8">
        <f>IF((ROWS(A$12:A330)-1)&gt;A$9*C$9,"",(ROWS(A$12:A330)-1))</f>
        <v>318</v>
      </c>
      <c r="B330" s="13">
        <f t="shared" si="16"/>
        <v>859.1544120587507</v>
      </c>
      <c r="C330" s="13">
        <f t="shared" si="17"/>
        <v>252.4841862091087</v>
      </c>
      <c r="D330" s="13">
        <f t="shared" si="18"/>
        <v>606.6702258496421</v>
      </c>
      <c r="E330" s="13">
        <f t="shared" si="19"/>
        <v>30468.306538348355</v>
      </c>
    </row>
    <row r="331" spans="1:5" ht="15">
      <c r="A331" s="8">
        <f>IF((ROWS(A$12:A331)-1)&gt;A$9*C$9,"",(ROWS(A$12:A331)-1))</f>
        <v>319</v>
      </c>
      <c r="B331" s="13">
        <f t="shared" si="16"/>
        <v>859.1544120587507</v>
      </c>
      <c r="C331" s="13">
        <f t="shared" si="17"/>
        <v>247.5549906240804</v>
      </c>
      <c r="D331" s="13">
        <f t="shared" si="18"/>
        <v>611.5994214346704</v>
      </c>
      <c r="E331" s="13">
        <f t="shared" si="19"/>
        <v>29856.707116913683</v>
      </c>
    </row>
    <row r="332" spans="1:5" ht="15">
      <c r="A332" s="8">
        <f>IF((ROWS(A$12:A332)-1)&gt;A$9*C$9,"",(ROWS(A$12:A332)-1))</f>
        <v>320</v>
      </c>
      <c r="B332" s="13">
        <f t="shared" si="16"/>
        <v>859.1544120587507</v>
      </c>
      <c r="C332" s="13">
        <f t="shared" si="17"/>
        <v>242.5857453249237</v>
      </c>
      <c r="D332" s="13">
        <f t="shared" si="18"/>
        <v>616.5686667338271</v>
      </c>
      <c r="E332" s="13">
        <f t="shared" si="19"/>
        <v>29240.138450179857</v>
      </c>
    </row>
    <row r="333" spans="1:5" ht="15">
      <c r="A333" s="8">
        <f>IF((ROWS(A$12:A333)-1)&gt;A$9*C$9,"",(ROWS(A$12:A333)-1))</f>
        <v>321</v>
      </c>
      <c r="B333" s="13">
        <f t="shared" si="16"/>
        <v>859.1544120587507</v>
      </c>
      <c r="C333" s="13">
        <f t="shared" si="17"/>
        <v>237.57612490771135</v>
      </c>
      <c r="D333" s="13">
        <f t="shared" si="18"/>
        <v>621.5782871510394</v>
      </c>
      <c r="E333" s="13">
        <f t="shared" si="19"/>
        <v>28618.56016302882</v>
      </c>
    </row>
    <row r="334" spans="1:5" ht="15">
      <c r="A334" s="8">
        <f>IF((ROWS(A$12:A334)-1)&gt;A$9*C$9,"",(ROWS(A$12:A334)-1))</f>
        <v>322</v>
      </c>
      <c r="B334" s="13">
        <f aca="true" t="shared" si="20" ref="B334:B372">IF(A334="","",-PMT(E$9,D$9,E$12))</f>
        <v>859.1544120587507</v>
      </c>
      <c r="C334" s="13">
        <f aca="true" t="shared" si="21" ref="C334:C372">IF(A334="","",E333*E$9)</f>
        <v>232.52580132460915</v>
      </c>
      <c r="D334" s="13">
        <f aca="true" t="shared" si="22" ref="D334:D372">IF(A334="","",B334-C334)</f>
        <v>626.6286107341416</v>
      </c>
      <c r="E334" s="13">
        <f aca="true" t="shared" si="23" ref="E334:E372">IF(A334="","",E333-D334)</f>
        <v>27991.931552294678</v>
      </c>
    </row>
    <row r="335" spans="1:5" ht="15">
      <c r="A335" s="8">
        <f>IF((ROWS(A$12:A335)-1)&gt;A$9*C$9,"",(ROWS(A$12:A335)-1))</f>
        <v>323</v>
      </c>
      <c r="B335" s="13">
        <f t="shared" si="20"/>
        <v>859.1544120587507</v>
      </c>
      <c r="C335" s="13">
        <f t="shared" si="21"/>
        <v>227.43444386239426</v>
      </c>
      <c r="D335" s="13">
        <f t="shared" si="22"/>
        <v>631.7199681963565</v>
      </c>
      <c r="E335" s="13">
        <f t="shared" si="23"/>
        <v>27360.21158409832</v>
      </c>
    </row>
    <row r="336" spans="1:5" ht="15">
      <c r="A336" s="8">
        <f>IF((ROWS(A$12:A336)-1)&gt;A$9*C$9,"",(ROWS(A$12:A336)-1))</f>
        <v>324</v>
      </c>
      <c r="B336" s="13">
        <f t="shared" si="20"/>
        <v>859.1544120587507</v>
      </c>
      <c r="C336" s="13">
        <f t="shared" si="21"/>
        <v>222.30171912079885</v>
      </c>
      <c r="D336" s="13">
        <f t="shared" si="22"/>
        <v>636.8526929379518</v>
      </c>
      <c r="E336" s="13">
        <f t="shared" si="23"/>
        <v>26723.35889116037</v>
      </c>
    </row>
    <row r="337" spans="1:5" ht="15">
      <c r="A337" s="8">
        <f>IF((ROWS(A$12:A337)-1)&gt;A$9*C$9,"",(ROWS(A$12:A337)-1))</f>
        <v>325</v>
      </c>
      <c r="B337" s="13">
        <f t="shared" si="20"/>
        <v>859.1544120587507</v>
      </c>
      <c r="C337" s="13">
        <f t="shared" si="21"/>
        <v>217.127290990678</v>
      </c>
      <c r="D337" s="13">
        <f t="shared" si="22"/>
        <v>642.0271210680727</v>
      </c>
      <c r="E337" s="13">
        <f t="shared" si="23"/>
        <v>26081.331770092296</v>
      </c>
    </row>
    <row r="338" spans="1:5" ht="15">
      <c r="A338" s="8">
        <f>IF((ROWS(A$12:A338)-1)&gt;A$9*C$9,"",(ROWS(A$12:A338)-1))</f>
        <v>326</v>
      </c>
      <c r="B338" s="13">
        <f t="shared" si="20"/>
        <v>859.1544120587507</v>
      </c>
      <c r="C338" s="13">
        <f t="shared" si="21"/>
        <v>211.9108206319999</v>
      </c>
      <c r="D338" s="13">
        <f t="shared" si="22"/>
        <v>647.2435914267508</v>
      </c>
      <c r="E338" s="13">
        <f t="shared" si="23"/>
        <v>25434.088178665545</v>
      </c>
    </row>
    <row r="339" spans="1:5" ht="15">
      <c r="A339" s="8">
        <f>IF((ROWS(A$12:A339)-1)&gt;A$9*C$9,"",(ROWS(A$12:A339)-1))</f>
        <v>327</v>
      </c>
      <c r="B339" s="13">
        <f t="shared" si="20"/>
        <v>859.1544120587507</v>
      </c>
      <c r="C339" s="13">
        <f t="shared" si="21"/>
        <v>206.65196645165756</v>
      </c>
      <c r="D339" s="13">
        <f t="shared" si="22"/>
        <v>652.5024456070931</v>
      </c>
      <c r="E339" s="13">
        <f t="shared" si="23"/>
        <v>24781.58573305845</v>
      </c>
    </row>
    <row r="340" spans="1:5" ht="15">
      <c r="A340" s="8">
        <f>IF((ROWS(A$12:A340)-1)&gt;A$9*C$9,"",(ROWS(A$12:A340)-1))</f>
        <v>328</v>
      </c>
      <c r="B340" s="13">
        <f t="shared" si="20"/>
        <v>859.1544120587507</v>
      </c>
      <c r="C340" s="13">
        <f t="shared" si="21"/>
        <v>201.35038408109992</v>
      </c>
      <c r="D340" s="13">
        <f t="shared" si="22"/>
        <v>657.8040279776508</v>
      </c>
      <c r="E340" s="13">
        <f t="shared" si="23"/>
        <v>24123.7817050808</v>
      </c>
    </row>
    <row r="341" spans="1:5" ht="15">
      <c r="A341" s="8">
        <f>IF((ROWS(A$12:A341)-1)&gt;A$9*C$9,"",(ROWS(A$12:A341)-1))</f>
        <v>329</v>
      </c>
      <c r="B341" s="13">
        <f t="shared" si="20"/>
        <v>859.1544120587507</v>
      </c>
      <c r="C341" s="13">
        <f t="shared" si="21"/>
        <v>196.0057263537815</v>
      </c>
      <c r="D341" s="13">
        <f t="shared" si="22"/>
        <v>663.1486857049692</v>
      </c>
      <c r="E341" s="13">
        <f t="shared" si="23"/>
        <v>23460.633019375833</v>
      </c>
    </row>
    <row r="342" spans="1:5" ht="15">
      <c r="A342" s="8">
        <f>IF((ROWS(A$12:A342)-1)&gt;A$9*C$9,"",(ROWS(A$12:A342)-1))</f>
        <v>330</v>
      </c>
      <c r="B342" s="13">
        <f t="shared" si="20"/>
        <v>859.1544120587507</v>
      </c>
      <c r="C342" s="13">
        <f t="shared" si="21"/>
        <v>190.61764328242865</v>
      </c>
      <c r="D342" s="13">
        <f t="shared" si="22"/>
        <v>668.5367687763221</v>
      </c>
      <c r="E342" s="13">
        <f t="shared" si="23"/>
        <v>22792.096250599512</v>
      </c>
    </row>
    <row r="343" spans="1:5" ht="15">
      <c r="A343" s="8">
        <f>IF((ROWS(A$12:A343)-1)&gt;A$9*C$9,"",(ROWS(A$12:A343)-1))</f>
        <v>331</v>
      </c>
      <c r="B343" s="13">
        <f t="shared" si="20"/>
        <v>859.1544120587507</v>
      </c>
      <c r="C343" s="13">
        <f t="shared" si="21"/>
        <v>185.18578203612105</v>
      </c>
      <c r="D343" s="13">
        <f t="shared" si="22"/>
        <v>673.9686300226297</v>
      </c>
      <c r="E343" s="13">
        <f t="shared" si="23"/>
        <v>22118.12762057688</v>
      </c>
    </row>
    <row r="344" spans="1:5" ht="15">
      <c r="A344" s="8">
        <f>IF((ROWS(A$12:A344)-1)&gt;A$9*C$9,"",(ROWS(A$12:A344)-1))</f>
        <v>332</v>
      </c>
      <c r="B344" s="13">
        <f t="shared" si="20"/>
        <v>859.1544120587507</v>
      </c>
      <c r="C344" s="13">
        <f t="shared" si="21"/>
        <v>179.70978691718716</v>
      </c>
      <c r="D344" s="13">
        <f t="shared" si="22"/>
        <v>679.4446251415636</v>
      </c>
      <c r="E344" s="13">
        <f t="shared" si="23"/>
        <v>21438.682995435316</v>
      </c>
    </row>
    <row r="345" spans="1:5" ht="15">
      <c r="A345" s="8">
        <f>IF((ROWS(A$12:A345)-1)&gt;A$9*C$9,"",(ROWS(A$12:A345)-1))</f>
        <v>333</v>
      </c>
      <c r="B345" s="13">
        <f t="shared" si="20"/>
        <v>859.1544120587507</v>
      </c>
      <c r="C345" s="13">
        <f t="shared" si="21"/>
        <v>174.18929933791196</v>
      </c>
      <c r="D345" s="13">
        <f t="shared" si="22"/>
        <v>684.9651127208388</v>
      </c>
      <c r="E345" s="13">
        <f t="shared" si="23"/>
        <v>20753.717882714478</v>
      </c>
    </row>
    <row r="346" spans="1:5" ht="15">
      <c r="A346" s="8">
        <f>IF((ROWS(A$12:A346)-1)&gt;A$9*C$9,"",(ROWS(A$12:A346)-1))</f>
        <v>334</v>
      </c>
      <c r="B346" s="13">
        <f t="shared" si="20"/>
        <v>859.1544120587507</v>
      </c>
      <c r="C346" s="13">
        <f t="shared" si="21"/>
        <v>168.62395779705514</v>
      </c>
      <c r="D346" s="13">
        <f t="shared" si="22"/>
        <v>690.5304542616956</v>
      </c>
      <c r="E346" s="13">
        <f t="shared" si="23"/>
        <v>20063.187428452784</v>
      </c>
    </row>
    <row r="347" spans="1:5" ht="15">
      <c r="A347" s="8">
        <f>IF((ROWS(A$12:A347)-1)&gt;A$9*C$9,"",(ROWS(A$12:A347)-1))</f>
        <v>335</v>
      </c>
      <c r="B347" s="13">
        <f t="shared" si="20"/>
        <v>859.1544120587507</v>
      </c>
      <c r="C347" s="13">
        <f t="shared" si="21"/>
        <v>163.01339785617887</v>
      </c>
      <c r="D347" s="13">
        <f t="shared" si="22"/>
        <v>696.1410142025718</v>
      </c>
      <c r="E347" s="13">
        <f t="shared" si="23"/>
        <v>19367.046414250213</v>
      </c>
    </row>
    <row r="348" spans="1:5" ht="15">
      <c r="A348" s="8">
        <f>IF((ROWS(A$12:A348)-1)&gt;A$9*C$9,"",(ROWS(A$12:A348)-1))</f>
        <v>336</v>
      </c>
      <c r="B348" s="13">
        <f t="shared" si="20"/>
        <v>859.1544120587507</v>
      </c>
      <c r="C348" s="13">
        <f t="shared" si="21"/>
        <v>157.35725211578298</v>
      </c>
      <c r="D348" s="13">
        <f t="shared" si="22"/>
        <v>701.7971599429677</v>
      </c>
      <c r="E348" s="13">
        <f t="shared" si="23"/>
        <v>18665.249254307244</v>
      </c>
    </row>
    <row r="349" spans="1:5" ht="15">
      <c r="A349" s="8">
        <f>IF((ROWS(A$12:A349)-1)&gt;A$9*C$9,"",(ROWS(A$12:A349)-1))</f>
        <v>337</v>
      </c>
      <c r="B349" s="13">
        <f t="shared" si="20"/>
        <v>859.1544120587507</v>
      </c>
      <c r="C349" s="13">
        <f t="shared" si="21"/>
        <v>151.65515019124635</v>
      </c>
      <c r="D349" s="13">
        <f t="shared" si="22"/>
        <v>707.4992618675044</v>
      </c>
      <c r="E349" s="13">
        <f t="shared" si="23"/>
        <v>17957.749992439738</v>
      </c>
    </row>
    <row r="350" spans="1:5" ht="15">
      <c r="A350" s="8">
        <f>IF((ROWS(A$12:A350)-1)&gt;A$9*C$9,"",(ROWS(A$12:A350)-1))</f>
        <v>338</v>
      </c>
      <c r="B350" s="13">
        <f t="shared" si="20"/>
        <v>859.1544120587507</v>
      </c>
      <c r="C350" s="13">
        <f t="shared" si="21"/>
        <v>145.90671868857288</v>
      </c>
      <c r="D350" s="13">
        <f t="shared" si="22"/>
        <v>713.2476933701778</v>
      </c>
      <c r="E350" s="13">
        <f t="shared" si="23"/>
        <v>17244.50229906956</v>
      </c>
    </row>
    <row r="351" spans="1:5" ht="15">
      <c r="A351" s="8">
        <f>IF((ROWS(A$12:A351)-1)&gt;A$9*C$9,"",(ROWS(A$12:A351)-1))</f>
        <v>339</v>
      </c>
      <c r="B351" s="13">
        <f t="shared" si="20"/>
        <v>859.1544120587507</v>
      </c>
      <c r="C351" s="13">
        <f t="shared" si="21"/>
        <v>140.1115811799402</v>
      </c>
      <c r="D351" s="13">
        <f t="shared" si="22"/>
        <v>719.0428308788105</v>
      </c>
      <c r="E351" s="13">
        <f t="shared" si="23"/>
        <v>16525.45946819075</v>
      </c>
    </row>
    <row r="352" spans="1:5" ht="15">
      <c r="A352" s="8">
        <f>IF((ROWS(A$12:A352)-1)&gt;A$9*C$9,"",(ROWS(A$12:A352)-1))</f>
        <v>340</v>
      </c>
      <c r="B352" s="13">
        <f t="shared" si="20"/>
        <v>859.1544120587507</v>
      </c>
      <c r="C352" s="13">
        <f t="shared" si="21"/>
        <v>134.26935817904985</v>
      </c>
      <c r="D352" s="13">
        <f t="shared" si="22"/>
        <v>724.8850538797009</v>
      </c>
      <c r="E352" s="13">
        <f t="shared" si="23"/>
        <v>15800.57441431105</v>
      </c>
    </row>
    <row r="353" spans="1:5" ht="15">
      <c r="A353" s="8">
        <f>IF((ROWS(A$12:A353)-1)&gt;A$9*C$9,"",(ROWS(A$12:A353)-1))</f>
        <v>341</v>
      </c>
      <c r="B353" s="13">
        <f t="shared" si="20"/>
        <v>859.1544120587507</v>
      </c>
      <c r="C353" s="13">
        <f t="shared" si="21"/>
        <v>128.3796671162773</v>
      </c>
      <c r="D353" s="13">
        <f t="shared" si="22"/>
        <v>730.7747449424735</v>
      </c>
      <c r="E353" s="13">
        <f t="shared" si="23"/>
        <v>15069.799669368576</v>
      </c>
    </row>
    <row r="354" spans="1:5" ht="15">
      <c r="A354" s="8">
        <f>IF((ROWS(A$12:A354)-1)&gt;A$9*C$9,"",(ROWS(A$12:A354)-1))</f>
        <v>342</v>
      </c>
      <c r="B354" s="13">
        <f t="shared" si="20"/>
        <v>859.1544120587507</v>
      </c>
      <c r="C354" s="13">
        <f t="shared" si="21"/>
        <v>122.44212231361969</v>
      </c>
      <c r="D354" s="13">
        <f t="shared" si="22"/>
        <v>736.712289745131</v>
      </c>
      <c r="E354" s="13">
        <f t="shared" si="23"/>
        <v>14333.087379623445</v>
      </c>
    </row>
    <row r="355" spans="1:5" ht="15">
      <c r="A355" s="8">
        <f>IF((ROWS(A$12:A355)-1)&gt;A$9*C$9,"",(ROWS(A$12:A355)-1))</f>
        <v>343</v>
      </c>
      <c r="B355" s="13">
        <f t="shared" si="20"/>
        <v>859.1544120587507</v>
      </c>
      <c r="C355" s="13">
        <f t="shared" si="21"/>
        <v>116.4563349594405</v>
      </c>
      <c r="D355" s="13">
        <f t="shared" si="22"/>
        <v>742.6980770993102</v>
      </c>
      <c r="E355" s="13">
        <f t="shared" si="23"/>
        <v>13590.389302524134</v>
      </c>
    </row>
    <row r="356" spans="1:5" ht="15">
      <c r="A356" s="8">
        <f>IF((ROWS(A$12:A356)-1)&gt;A$9*C$9,"",(ROWS(A$12:A356)-1))</f>
        <v>344</v>
      </c>
      <c r="B356" s="13">
        <f t="shared" si="20"/>
        <v>859.1544120587507</v>
      </c>
      <c r="C356" s="13">
        <f t="shared" si="21"/>
        <v>110.42191308300859</v>
      </c>
      <c r="D356" s="13">
        <f t="shared" si="22"/>
        <v>748.7324989757421</v>
      </c>
      <c r="E356" s="13">
        <f t="shared" si="23"/>
        <v>12841.656803548392</v>
      </c>
    </row>
    <row r="357" spans="1:5" ht="15">
      <c r="A357" s="8">
        <f>IF((ROWS(A$12:A357)-1)&gt;A$9*C$9,"",(ROWS(A$12:A357)-1))</f>
        <v>345</v>
      </c>
      <c r="B357" s="13">
        <f t="shared" si="20"/>
        <v>859.1544120587507</v>
      </c>
      <c r="C357" s="13">
        <f t="shared" si="21"/>
        <v>104.33846152883069</v>
      </c>
      <c r="D357" s="13">
        <f t="shared" si="22"/>
        <v>754.81595052992</v>
      </c>
      <c r="E357" s="13">
        <f t="shared" si="23"/>
        <v>12086.840853018472</v>
      </c>
    </row>
    <row r="358" spans="1:5" ht="15">
      <c r="A358" s="8">
        <f>IF((ROWS(A$12:A358)-1)&gt;A$9*C$9,"",(ROWS(A$12:A358)-1))</f>
        <v>346</v>
      </c>
      <c r="B358" s="13">
        <f t="shared" si="20"/>
        <v>859.1544120587507</v>
      </c>
      <c r="C358" s="13">
        <f t="shared" si="21"/>
        <v>98.20558193077508</v>
      </c>
      <c r="D358" s="13">
        <f t="shared" si="22"/>
        <v>760.9488301279756</v>
      </c>
      <c r="E358" s="13">
        <f t="shared" si="23"/>
        <v>11325.892022890495</v>
      </c>
    </row>
    <row r="359" spans="1:5" ht="15">
      <c r="A359" s="8">
        <f>IF((ROWS(A$12:A359)-1)&gt;A$9*C$9,"",(ROWS(A$12:A359)-1))</f>
        <v>347</v>
      </c>
      <c r="B359" s="13">
        <f t="shared" si="20"/>
        <v>859.1544120587507</v>
      </c>
      <c r="C359" s="13">
        <f t="shared" si="21"/>
        <v>92.02287268598528</v>
      </c>
      <c r="D359" s="13">
        <f t="shared" si="22"/>
        <v>767.1315393727655</v>
      </c>
      <c r="E359" s="13">
        <f t="shared" si="23"/>
        <v>10558.76048351773</v>
      </c>
    </row>
    <row r="360" spans="1:5" ht="15">
      <c r="A360" s="8">
        <f>IF((ROWS(A$12:A360)-1)&gt;A$9*C$9,"",(ROWS(A$12:A360)-1))</f>
        <v>348</v>
      </c>
      <c r="B360" s="13">
        <f t="shared" si="20"/>
        <v>859.1544120587507</v>
      </c>
      <c r="C360" s="13">
        <f t="shared" si="21"/>
        <v>85.78992892858156</v>
      </c>
      <c r="D360" s="13">
        <f t="shared" si="22"/>
        <v>773.3644831301692</v>
      </c>
      <c r="E360" s="13">
        <f t="shared" si="23"/>
        <v>9785.39600038756</v>
      </c>
    </row>
    <row r="361" spans="1:5" ht="15">
      <c r="A361" s="8">
        <f>IF((ROWS(A$12:A361)-1)&gt;A$9*C$9,"",(ROWS(A$12:A361)-1))</f>
        <v>349</v>
      </c>
      <c r="B361" s="13">
        <f t="shared" si="20"/>
        <v>859.1544120587507</v>
      </c>
      <c r="C361" s="13">
        <f t="shared" si="21"/>
        <v>79.50634250314893</v>
      </c>
      <c r="D361" s="13">
        <f t="shared" si="22"/>
        <v>779.6480695556018</v>
      </c>
      <c r="E361" s="13">
        <f t="shared" si="23"/>
        <v>9005.747930831958</v>
      </c>
    </row>
    <row r="362" spans="1:5" ht="15">
      <c r="A362" s="8">
        <f>IF((ROWS(A$12:A362)-1)&gt;A$9*C$9,"",(ROWS(A$12:A362)-1))</f>
        <v>350</v>
      </c>
      <c r="B362" s="13">
        <f t="shared" si="20"/>
        <v>859.1544120587507</v>
      </c>
      <c r="C362" s="13">
        <f t="shared" si="21"/>
        <v>73.17170193800966</v>
      </c>
      <c r="D362" s="13">
        <f t="shared" si="22"/>
        <v>785.9827101207411</v>
      </c>
      <c r="E362" s="13">
        <f t="shared" si="23"/>
        <v>8219.765220711217</v>
      </c>
    </row>
    <row r="363" spans="1:5" ht="15">
      <c r="A363" s="8">
        <f>IF((ROWS(A$12:A363)-1)&gt;A$9*C$9,"",(ROWS(A$12:A363)-1))</f>
        <v>351</v>
      </c>
      <c r="B363" s="13">
        <f t="shared" si="20"/>
        <v>859.1544120587507</v>
      </c>
      <c r="C363" s="13">
        <f t="shared" si="21"/>
        <v>66.78559241827864</v>
      </c>
      <c r="D363" s="13">
        <f t="shared" si="22"/>
        <v>792.3688196404721</v>
      </c>
      <c r="E363" s="13">
        <f t="shared" si="23"/>
        <v>7427.396401070745</v>
      </c>
    </row>
    <row r="364" spans="1:5" ht="15">
      <c r="A364" s="8">
        <f>IF((ROWS(A$12:A364)-1)&gt;A$9*C$9,"",(ROWS(A$12:A364)-1))</f>
        <v>352</v>
      </c>
      <c r="B364" s="13">
        <f t="shared" si="20"/>
        <v>859.1544120587507</v>
      </c>
      <c r="C364" s="13">
        <f t="shared" si="21"/>
        <v>60.3475957586998</v>
      </c>
      <c r="D364" s="13">
        <f t="shared" si="22"/>
        <v>798.806816300051</v>
      </c>
      <c r="E364" s="13">
        <f t="shared" si="23"/>
        <v>6628.589584770694</v>
      </c>
    </row>
    <row r="365" spans="1:5" ht="15">
      <c r="A365" s="8">
        <f>IF((ROWS(A$12:A365)-1)&gt;A$9*C$9,"",(ROWS(A$12:A365)-1))</f>
        <v>353</v>
      </c>
      <c r="B365" s="13">
        <f t="shared" si="20"/>
        <v>859.1544120587507</v>
      </c>
      <c r="C365" s="13">
        <f t="shared" si="21"/>
        <v>53.85729037626189</v>
      </c>
      <c r="D365" s="13">
        <f t="shared" si="22"/>
        <v>805.2971216824889</v>
      </c>
      <c r="E365" s="13">
        <f t="shared" si="23"/>
        <v>5823.292463088205</v>
      </c>
    </row>
    <row r="366" spans="1:5" ht="15">
      <c r="A366" s="8">
        <f>IF((ROWS(A$12:A366)-1)&gt;A$9*C$9,"",(ROWS(A$12:A366)-1))</f>
        <v>354</v>
      </c>
      <c r="B366" s="13">
        <f t="shared" si="20"/>
        <v>859.1544120587507</v>
      </c>
      <c r="C366" s="13">
        <f t="shared" si="21"/>
        <v>47.31425126259167</v>
      </c>
      <c r="D366" s="13">
        <f t="shared" si="22"/>
        <v>811.840160796159</v>
      </c>
      <c r="E366" s="13">
        <f t="shared" si="23"/>
        <v>5011.452302292047</v>
      </c>
    </row>
    <row r="367" spans="1:5" ht="15">
      <c r="A367" s="8">
        <f>IF((ROWS(A$12:A367)-1)&gt;A$9*C$9,"",(ROWS(A$12:A367)-1))</f>
        <v>355</v>
      </c>
      <c r="B367" s="13">
        <f t="shared" si="20"/>
        <v>859.1544120587507</v>
      </c>
      <c r="C367" s="13">
        <f t="shared" si="21"/>
        <v>40.71804995612288</v>
      </c>
      <c r="D367" s="13">
        <f t="shared" si="22"/>
        <v>818.4363621026279</v>
      </c>
      <c r="E367" s="13">
        <f t="shared" si="23"/>
        <v>4193.015940189419</v>
      </c>
    </row>
    <row r="368" spans="1:5" ht="15">
      <c r="A368" s="8">
        <f>IF((ROWS(A$12:A368)-1)&gt;A$9*C$9,"",(ROWS(A$12:A368)-1))</f>
        <v>356</v>
      </c>
      <c r="B368" s="13">
        <f t="shared" si="20"/>
        <v>859.1544120587507</v>
      </c>
      <c r="C368" s="13">
        <f t="shared" si="21"/>
        <v>34.068254514039026</v>
      </c>
      <c r="D368" s="13">
        <f t="shared" si="22"/>
        <v>825.0861575447117</v>
      </c>
      <c r="E368" s="13">
        <f t="shared" si="23"/>
        <v>3367.9297826447073</v>
      </c>
    </row>
    <row r="369" spans="1:5" ht="15">
      <c r="A369" s="8">
        <f>IF((ROWS(A$12:A369)-1)&gt;A$9*C$9,"",(ROWS(A$12:A369)-1))</f>
        <v>357</v>
      </c>
      <c r="B369" s="13">
        <f t="shared" si="20"/>
        <v>859.1544120587507</v>
      </c>
      <c r="C369" s="13">
        <f t="shared" si="21"/>
        <v>27.364429483988246</v>
      </c>
      <c r="D369" s="13">
        <f t="shared" si="22"/>
        <v>831.7899825747625</v>
      </c>
      <c r="E369" s="13">
        <f t="shared" si="23"/>
        <v>2536.1398000699446</v>
      </c>
    </row>
    <row r="370" spans="1:5" ht="15">
      <c r="A370" s="8">
        <f>IF((ROWS(A$12:A370)-1)&gt;A$9*C$9,"",(ROWS(A$12:A370)-1))</f>
        <v>358</v>
      </c>
      <c r="B370" s="13">
        <f t="shared" si="20"/>
        <v>859.1544120587507</v>
      </c>
      <c r="C370" s="13">
        <f t="shared" si="21"/>
        <v>20.606135875568302</v>
      </c>
      <c r="D370" s="13">
        <f t="shared" si="22"/>
        <v>838.5482761831825</v>
      </c>
      <c r="E370" s="13">
        <f t="shared" si="23"/>
        <v>1697.5915238867622</v>
      </c>
    </row>
    <row r="371" spans="1:5" ht="15">
      <c r="A371" s="8">
        <f>IF((ROWS(A$12:A371)-1)&gt;A$9*C$9,"",(ROWS(A$12:A371)-1))</f>
        <v>359</v>
      </c>
      <c r="B371" s="13">
        <f t="shared" si="20"/>
        <v>859.1544120587507</v>
      </c>
      <c r="C371" s="13">
        <f t="shared" si="21"/>
        <v>13.792931131579943</v>
      </c>
      <c r="D371" s="13">
        <f t="shared" si="22"/>
        <v>845.3614809271708</v>
      </c>
      <c r="E371" s="13">
        <f t="shared" si="23"/>
        <v>852.2300429595914</v>
      </c>
    </row>
    <row r="372" spans="1:5" ht="15">
      <c r="A372" s="8">
        <f>IF((ROWS(A$12:A372)-1)&gt;A$9*C$9,"",(ROWS(A$12:A372)-1))</f>
        <v>360</v>
      </c>
      <c r="B372" s="13">
        <f t="shared" si="20"/>
        <v>859.1544120587507</v>
      </c>
      <c r="C372" s="13">
        <f t="shared" si="21"/>
        <v>6.924369099046681</v>
      </c>
      <c r="D372" s="13">
        <f t="shared" si="22"/>
        <v>852.2300429597041</v>
      </c>
      <c r="E372" s="13">
        <f t="shared" si="23"/>
        <v>-1.1266365618212149E-10</v>
      </c>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rgb="FF0000FF"/>
  </sheetPr>
  <dimension ref="A1:H24"/>
  <sheetViews>
    <sheetView zoomScale="115" zoomScaleNormal="115" zoomScalePageLayoutView="0" workbookViewId="0" topLeftCell="A1">
      <selection activeCell="B4" sqref="B4"/>
    </sheetView>
  </sheetViews>
  <sheetFormatPr defaultColWidth="9.140625" defaultRowHeight="15"/>
  <cols>
    <col min="1" max="1" width="19.140625" style="0" bestFit="1" customWidth="1"/>
    <col min="2" max="2" width="30.00390625" style="0" customWidth="1"/>
    <col min="4" max="4" width="11.421875" style="0" bestFit="1" customWidth="1"/>
    <col min="5" max="5" width="9.8515625" style="0" bestFit="1" customWidth="1"/>
    <col min="7" max="7" width="11.00390625" style="0" bestFit="1" customWidth="1"/>
    <col min="8" max="8" width="11.421875" style="0" bestFit="1" customWidth="1"/>
  </cols>
  <sheetData>
    <row r="1" spans="1:8" ht="60">
      <c r="A1" s="2" t="str">
        <f>ROWS(A$1:A1)&amp;")"</f>
        <v>1)</v>
      </c>
      <c r="B1" s="3" t="s">
        <v>13</v>
      </c>
      <c r="C1" s="4"/>
      <c r="D1" s="4"/>
      <c r="E1" s="4"/>
      <c r="F1" s="4"/>
      <c r="G1" s="4"/>
      <c r="H1" s="5"/>
    </row>
    <row r="2" spans="1:8" ht="15">
      <c r="A2" s="2" t="str">
        <f>ROWS(A$1:A2)&amp;")"</f>
        <v>2)</v>
      </c>
      <c r="B2" s="3" t="s">
        <v>9</v>
      </c>
      <c r="C2" s="4"/>
      <c r="D2" s="4"/>
      <c r="E2" s="4"/>
      <c r="F2" s="4"/>
      <c r="G2" s="4"/>
      <c r="H2" s="5"/>
    </row>
    <row r="3" spans="1:8" ht="15">
      <c r="A3" s="2" t="str">
        <f>ROWS(A$1:A3)&amp;")"</f>
        <v>3)</v>
      </c>
      <c r="B3" s="3" t="s">
        <v>11</v>
      </c>
      <c r="C3" s="4"/>
      <c r="D3" s="4"/>
      <c r="E3" s="4"/>
      <c r="F3" s="4"/>
      <c r="G3" s="4"/>
      <c r="H3" s="5"/>
    </row>
    <row r="4" spans="1:8" ht="30">
      <c r="A4" s="2" t="str">
        <f>ROWS(A$1:A4)&amp;")"</f>
        <v>4)</v>
      </c>
      <c r="B4" s="3" t="s">
        <v>10</v>
      </c>
      <c r="C4" s="4"/>
      <c r="D4" s="4"/>
      <c r="E4" s="4"/>
      <c r="F4" s="4"/>
      <c r="G4" s="4"/>
      <c r="H4" s="5"/>
    </row>
    <row r="5" spans="1:8" ht="15">
      <c r="A5" s="2" t="str">
        <f>ROWS(A$1:A5)&amp;")"</f>
        <v>5)</v>
      </c>
      <c r="B5" s="3" t="s">
        <v>12</v>
      </c>
      <c r="C5" s="4"/>
      <c r="D5" s="4"/>
      <c r="E5" s="4"/>
      <c r="F5" s="4"/>
      <c r="G5" s="4"/>
      <c r="H5" s="5"/>
    </row>
    <row r="6" spans="1:8" ht="60">
      <c r="A6" s="2" t="str">
        <f>ROWS(A$1:A6)&amp;")"</f>
        <v>6)</v>
      </c>
      <c r="B6" s="3" t="s">
        <v>129</v>
      </c>
      <c r="C6" s="4"/>
      <c r="D6" s="4"/>
      <c r="E6" s="4"/>
      <c r="F6" s="4"/>
      <c r="G6" s="4"/>
      <c r="H6" s="5"/>
    </row>
    <row r="7" spans="1:8" ht="15">
      <c r="A7" s="2" t="str">
        <f>ROWS(A$1:A7)&amp;")"</f>
        <v>7)</v>
      </c>
      <c r="B7" s="3" t="s">
        <v>126</v>
      </c>
      <c r="C7" s="4"/>
      <c r="D7" s="4"/>
      <c r="E7" s="4"/>
      <c r="F7" s="4"/>
      <c r="G7" s="4"/>
      <c r="H7" s="5"/>
    </row>
    <row r="8" spans="1:8" ht="15">
      <c r="A8" s="2" t="str">
        <f>ROWS(A$1:A8)&amp;")"</f>
        <v>8)</v>
      </c>
      <c r="B8" s="3" t="s">
        <v>127</v>
      </c>
      <c r="C8" s="4"/>
      <c r="D8" s="4"/>
      <c r="E8" s="4"/>
      <c r="F8" s="4"/>
      <c r="G8" s="4"/>
      <c r="H8" s="5"/>
    </row>
    <row r="10" spans="1:5" ht="15">
      <c r="A10" s="7" t="s">
        <v>0</v>
      </c>
      <c r="B10" s="7" t="s">
        <v>5</v>
      </c>
      <c r="C10" s="7" t="s">
        <v>6</v>
      </c>
      <c r="D10" s="7" t="s">
        <v>7</v>
      </c>
      <c r="E10" s="7" t="s">
        <v>8</v>
      </c>
    </row>
    <row r="11" spans="1:5" ht="15">
      <c r="A11" s="1" t="s">
        <v>1</v>
      </c>
      <c r="B11" s="8"/>
      <c r="C11" s="8"/>
      <c r="D11" s="8"/>
      <c r="E11" s="8"/>
    </row>
    <row r="12" spans="1:5" ht="15">
      <c r="A12" s="1" t="s">
        <v>2</v>
      </c>
      <c r="B12" s="8"/>
      <c r="C12" s="8"/>
      <c r="D12" s="8"/>
      <c r="E12" s="8"/>
    </row>
    <row r="13" spans="1:5" ht="15">
      <c r="A13" s="1" t="s">
        <v>3</v>
      </c>
      <c r="B13" s="8"/>
      <c r="C13" s="8"/>
      <c r="D13" s="8"/>
      <c r="E13" s="8"/>
    </row>
    <row r="14" spans="1:5" ht="15">
      <c r="A14" s="1" t="s">
        <v>4</v>
      </c>
      <c r="B14" s="8"/>
      <c r="C14" s="8"/>
      <c r="D14" s="8"/>
      <c r="E14" s="8"/>
    </row>
    <row r="16" spans="1:4" ht="15">
      <c r="A16" s="1" t="s">
        <v>1</v>
      </c>
      <c r="D16" s="1"/>
    </row>
    <row r="17" ht="15">
      <c r="A17" s="1" t="s">
        <v>2</v>
      </c>
    </row>
    <row r="18" ht="15">
      <c r="A18" s="1" t="s">
        <v>3</v>
      </c>
    </row>
    <row r="19" ht="15">
      <c r="A19" s="1" t="s">
        <v>4</v>
      </c>
    </row>
    <row r="21" ht="15">
      <c r="A21" s="1" t="s">
        <v>1</v>
      </c>
    </row>
    <row r="22" ht="15">
      <c r="A22" s="1" t="s">
        <v>2</v>
      </c>
    </row>
    <row r="23" ht="15">
      <c r="A23" s="1" t="s">
        <v>3</v>
      </c>
    </row>
    <row r="24" ht="15">
      <c r="A24" s="1" t="s">
        <v>4</v>
      </c>
    </row>
  </sheetData>
  <sheetProtection/>
  <conditionalFormatting sqref="C11:E14">
    <cfRule type="expression" priority="1" dxfId="2" stopIfTrue="1">
      <formula>$D$16&lt;&gt;""</formula>
    </cfRule>
  </conditionalFormatting>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rgb="FFFF0000"/>
  </sheetPr>
  <dimension ref="A1:H29"/>
  <sheetViews>
    <sheetView zoomScale="115" zoomScaleNormal="115" zoomScalePageLayoutView="0" workbookViewId="0" topLeftCell="A1">
      <selection activeCell="B4" sqref="B4"/>
    </sheetView>
  </sheetViews>
  <sheetFormatPr defaultColWidth="9.140625" defaultRowHeight="15"/>
  <cols>
    <col min="1" max="1" width="19.140625" style="0" bestFit="1" customWidth="1"/>
    <col min="2" max="2" width="30.00390625" style="0" customWidth="1"/>
    <col min="4" max="4" width="11.421875" style="0" bestFit="1" customWidth="1"/>
    <col min="5" max="5" width="9.8515625" style="0" bestFit="1" customWidth="1"/>
    <col min="7" max="7" width="11.00390625" style="0" bestFit="1" customWidth="1"/>
    <col min="8" max="8" width="11.421875" style="0" bestFit="1" customWidth="1"/>
  </cols>
  <sheetData>
    <row r="1" spans="1:8" ht="60">
      <c r="A1" s="2" t="str">
        <f>ROWS(A$1:A1)&amp;")"</f>
        <v>1)</v>
      </c>
      <c r="B1" s="3" t="s">
        <v>13</v>
      </c>
      <c r="C1" s="4"/>
      <c r="D1" s="4"/>
      <c r="E1" s="4"/>
      <c r="F1" s="4"/>
      <c r="G1" s="4"/>
      <c r="H1" s="5"/>
    </row>
    <row r="2" spans="1:8" ht="15">
      <c r="A2" s="2" t="str">
        <f>ROWS(A$1:A2)&amp;")"</f>
        <v>2)</v>
      </c>
      <c r="B2" s="3" t="s">
        <v>9</v>
      </c>
      <c r="C2" s="4"/>
      <c r="D2" s="4"/>
      <c r="E2" s="4"/>
      <c r="F2" s="4"/>
      <c r="G2" s="4"/>
      <c r="H2" s="5"/>
    </row>
    <row r="3" spans="1:8" ht="15">
      <c r="A3" s="2" t="str">
        <f>ROWS(A$1:A3)&amp;")"</f>
        <v>3)</v>
      </c>
      <c r="B3" s="3" t="s">
        <v>11</v>
      </c>
      <c r="C3" s="4"/>
      <c r="D3" s="4"/>
      <c r="E3" s="4"/>
      <c r="F3" s="4"/>
      <c r="G3" s="4"/>
      <c r="H3" s="5"/>
    </row>
    <row r="4" spans="1:8" ht="30">
      <c r="A4" s="2" t="str">
        <f>ROWS(A$1:A4)&amp;")"</f>
        <v>4)</v>
      </c>
      <c r="B4" s="3" t="s">
        <v>10</v>
      </c>
      <c r="C4" s="4"/>
      <c r="D4" s="4"/>
      <c r="E4" s="4"/>
      <c r="F4" s="4"/>
      <c r="G4" s="4"/>
      <c r="H4" s="5"/>
    </row>
    <row r="5" spans="1:8" ht="15">
      <c r="A5" s="2" t="str">
        <f>ROWS(A$1:A5)&amp;")"</f>
        <v>5)</v>
      </c>
      <c r="B5" s="3" t="s">
        <v>12</v>
      </c>
      <c r="C5" s="4"/>
      <c r="D5" s="4"/>
      <c r="E5" s="4"/>
      <c r="F5" s="4"/>
      <c r="G5" s="4"/>
      <c r="H5" s="5"/>
    </row>
    <row r="6" spans="1:8" ht="60">
      <c r="A6" s="2" t="str">
        <f>ROWS(A$1:A6)&amp;")"</f>
        <v>6)</v>
      </c>
      <c r="B6" s="3" t="s">
        <v>129</v>
      </c>
      <c r="C6" s="4"/>
      <c r="D6" s="4"/>
      <c r="E6" s="4"/>
      <c r="F6" s="4"/>
      <c r="G6" s="4"/>
      <c r="H6" s="5"/>
    </row>
    <row r="7" spans="1:8" ht="15">
      <c r="A7" s="2" t="str">
        <f>ROWS(A$1:A7)&amp;")"</f>
        <v>7)</v>
      </c>
      <c r="B7" s="3" t="s">
        <v>126</v>
      </c>
      <c r="C7" s="4"/>
      <c r="D7" s="4"/>
      <c r="E7" s="4"/>
      <c r="F7" s="4"/>
      <c r="G7" s="4"/>
      <c r="H7" s="5"/>
    </row>
    <row r="8" spans="1:8" ht="15">
      <c r="A8" s="2" t="str">
        <f>ROWS(A$1:A8)&amp;")"</f>
        <v>8)</v>
      </c>
      <c r="B8" s="3" t="s">
        <v>127</v>
      </c>
      <c r="C8" s="4"/>
      <c r="D8" s="4"/>
      <c r="E8" s="4"/>
      <c r="F8" s="4"/>
      <c r="G8" s="4"/>
      <c r="H8" s="5"/>
    </row>
    <row r="10" spans="1:5" ht="15">
      <c r="A10" s="7" t="s">
        <v>0</v>
      </c>
      <c r="B10" s="7" t="s">
        <v>5</v>
      </c>
      <c r="C10" s="7" t="s">
        <v>6</v>
      </c>
      <c r="D10" s="7" t="s">
        <v>7</v>
      </c>
      <c r="E10" s="7" t="s">
        <v>8</v>
      </c>
    </row>
    <row r="11" spans="1:5" ht="15">
      <c r="A11" s="1" t="s">
        <v>1</v>
      </c>
      <c r="B11" s="8" t="str">
        <f>TRIM(SUBSTITUTE(SUBSTITUTE(SUBSTITUTE(A11,"-"," "),","," "),"."," "))</f>
        <v>Mike J Hunter</v>
      </c>
      <c r="C11" s="8" t="str">
        <f>LEFT(B11,FIND(" ",B11)-1)</f>
        <v>Mike</v>
      </c>
      <c r="D11" s="8" t="str">
        <f>LEFT(REPLACE(B11,1,FIND(" ",B11),""),FIND(" ",REPLACE(B11,1,FIND(" ",B11),""))-1)</f>
        <v>J</v>
      </c>
      <c r="E11" s="8" t="str">
        <f>REPLACE(REPLACE(B11,1,FIND(" ",B11),""),1,FIND(" ",REPLACE(B11,1,FIND(" ",B11),"")),"")</f>
        <v>Hunter</v>
      </c>
    </row>
    <row r="12" spans="1:5" ht="15">
      <c r="A12" s="1" t="s">
        <v>2</v>
      </c>
      <c r="B12" s="8" t="str">
        <f>TRIM(SUBSTITUTE(SUBSTITUTE(SUBSTITUTE(A12,"-"," "),","," "),"."," "))</f>
        <v>Norman Price Smith</v>
      </c>
      <c r="C12" s="8" t="str">
        <f>LEFT(B12,FIND(" ",B12)-1)</f>
        <v>Norman</v>
      </c>
      <c r="D12" s="8" t="str">
        <f>LEFT(REPLACE(B12,1,FIND(" ",B12),""),FIND(" ",REPLACE(B12,1,FIND(" ",B12),""))-1)</f>
        <v>Price</v>
      </c>
      <c r="E12" s="8" t="str">
        <f>REPLACE(REPLACE(B12,1,FIND(" ",B12),""),1,FIND(" ",REPLACE(B12,1,FIND(" ",B12),"")),"")</f>
        <v>Smith</v>
      </c>
    </row>
    <row r="13" spans="1:5" ht="15">
      <c r="A13" s="1" t="s">
        <v>109</v>
      </c>
      <c r="B13" s="8" t="str">
        <f>TRIM(SUBSTITUTE(SUBSTITUTE(SUBSTITUTE(A13,"-"," "),","," "),"."," "))</f>
        <v>Harry R Redknapp</v>
      </c>
      <c r="C13" s="8" t="str">
        <f>LEFT(B13,FIND(" ",B13)-1)</f>
        <v>Harry</v>
      </c>
      <c r="D13" s="8" t="str">
        <f>LEFT(REPLACE(B13,1,FIND(" ",B13),""),FIND(" ",REPLACE(B13,1,FIND(" ",B13),""))-1)</f>
        <v>R</v>
      </c>
      <c r="E13" s="8" t="str">
        <f>REPLACE(REPLACE(B13,1,FIND(" ",B13),""),1,FIND(" ",REPLACE(B13,1,FIND(" ",B13),"")),"")</f>
        <v>Redknapp</v>
      </c>
    </row>
    <row r="14" spans="1:5" ht="15">
      <c r="A14" s="1" t="s">
        <v>4</v>
      </c>
      <c r="B14" s="8" t="str">
        <f>TRIM(SUBSTITUTE(SUBSTITUTE(SUBSTITUTE(A14,"-"," "),","," "),"."," "))</f>
        <v>Prince H Hughes</v>
      </c>
      <c r="C14" s="8" t="str">
        <f>LEFT(B14,FIND(" ",B14)-1)</f>
        <v>Prince</v>
      </c>
      <c r="D14" s="8" t="str">
        <f>LEFT(REPLACE(B14,1,FIND(" ",B14),""),FIND(" ",REPLACE(B14,1,FIND(" ",B14),""))-1)</f>
        <v>H</v>
      </c>
      <c r="E14" s="8" t="str">
        <f>REPLACE(REPLACE(B14,1,FIND(" ",B14),""),1,FIND(" ",REPLACE(B14,1,FIND(" ",B14),"")),"")</f>
        <v>Hughes</v>
      </c>
    </row>
    <row r="16" spans="1:4" ht="15">
      <c r="A16" s="1" t="s">
        <v>1</v>
      </c>
      <c r="D16" s="1"/>
    </row>
    <row r="17" ht="15">
      <c r="A17" s="1" t="s">
        <v>110</v>
      </c>
    </row>
    <row r="18" ht="15">
      <c r="A18" s="1" t="s">
        <v>111</v>
      </c>
    </row>
    <row r="19" ht="15">
      <c r="A19" s="1" t="s">
        <v>112</v>
      </c>
    </row>
    <row r="21" spans="1:3" ht="15">
      <c r="A21" s="1" t="s">
        <v>113</v>
      </c>
      <c r="B21" t="s">
        <v>114</v>
      </c>
      <c r="C21" t="s">
        <v>115</v>
      </c>
    </row>
    <row r="22" spans="1:3" ht="15">
      <c r="A22" s="1" t="s">
        <v>116</v>
      </c>
      <c r="B22" t="s">
        <v>117</v>
      </c>
      <c r="C22" t="s">
        <v>118</v>
      </c>
    </row>
    <row r="23" spans="1:3" ht="15">
      <c r="A23" s="1" t="s">
        <v>119</v>
      </c>
      <c r="B23" t="s">
        <v>120</v>
      </c>
      <c r="C23" t="s">
        <v>121</v>
      </c>
    </row>
    <row r="24" spans="1:3" ht="15">
      <c r="A24" s="1" t="s">
        <v>122</v>
      </c>
      <c r="B24" t="s">
        <v>123</v>
      </c>
      <c r="C24" t="s">
        <v>124</v>
      </c>
    </row>
    <row r="26" spans="1:3" ht="15">
      <c r="A26" t="s">
        <v>113</v>
      </c>
      <c r="B26" t="s">
        <v>114</v>
      </c>
      <c r="C26" t="s">
        <v>115</v>
      </c>
    </row>
    <row r="27" spans="1:3" ht="15">
      <c r="A27" t="s">
        <v>116</v>
      </c>
      <c r="B27" t="s">
        <v>117</v>
      </c>
      <c r="C27" t="s">
        <v>118</v>
      </c>
    </row>
    <row r="28" spans="1:3" ht="15">
      <c r="A28" t="s">
        <v>125</v>
      </c>
      <c r="B28" t="s">
        <v>120</v>
      </c>
      <c r="C28" t="s">
        <v>121</v>
      </c>
    </row>
    <row r="29" spans="1:3" ht="15">
      <c r="A29" t="s">
        <v>122</v>
      </c>
      <c r="B29" t="s">
        <v>123</v>
      </c>
      <c r="C29" t="s">
        <v>124</v>
      </c>
    </row>
  </sheetData>
  <sheetProtection/>
  <conditionalFormatting sqref="C11:E14">
    <cfRule type="expression" priority="1" dxfId="2" stopIfTrue="1">
      <formula>$D$16&lt;&gt;""</formula>
    </cfRule>
  </conditionalFormatting>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rgb="FF0000FF"/>
  </sheetPr>
  <dimension ref="A1:H19"/>
  <sheetViews>
    <sheetView zoomScalePageLayoutView="0" workbookViewId="0" topLeftCell="B5">
      <selection activeCell="B4" sqref="B4"/>
    </sheetView>
  </sheetViews>
  <sheetFormatPr defaultColWidth="9.140625" defaultRowHeight="15"/>
  <cols>
    <col min="2" max="2" width="29.28125" style="0" customWidth="1"/>
    <col min="3" max="3" width="10.28125" style="0" customWidth="1"/>
    <col min="4" max="4" width="15.28125" style="0" customWidth="1"/>
    <col min="5" max="5" width="8.00390625" style="0" customWidth="1"/>
    <col min="6" max="6" width="0.71875" style="0" customWidth="1"/>
    <col min="7" max="7" width="12.7109375" style="0" customWidth="1"/>
    <col min="8" max="8" width="8.7109375" style="0" bestFit="1" customWidth="1"/>
  </cols>
  <sheetData>
    <row r="1" spans="1:8" ht="15">
      <c r="A1" s="2" t="str">
        <f>ROWS(A$1:A1)&amp;")"</f>
        <v>1)</v>
      </c>
      <c r="B1" s="3"/>
      <c r="C1" s="4"/>
      <c r="D1" s="4"/>
      <c r="E1" s="4"/>
      <c r="F1" s="4"/>
      <c r="G1" s="4"/>
      <c r="H1" s="5"/>
    </row>
    <row r="2" spans="1:8" ht="15">
      <c r="A2" s="2" t="str">
        <f>ROWS(A$1:A2)&amp;")"</f>
        <v>2)</v>
      </c>
      <c r="B2" s="3"/>
      <c r="C2" s="4"/>
      <c r="D2" s="4"/>
      <c r="E2" s="4"/>
      <c r="F2" s="4"/>
      <c r="G2" s="4"/>
      <c r="H2" s="5"/>
    </row>
    <row r="3" spans="1:8" ht="15">
      <c r="A3" s="2" t="str">
        <f>ROWS(A$1:A3)&amp;")"</f>
        <v>3)</v>
      </c>
      <c r="B3" s="3"/>
      <c r="C3" s="4"/>
      <c r="D3" s="4"/>
      <c r="E3" s="4"/>
      <c r="F3" s="4"/>
      <c r="G3" s="4"/>
      <c r="H3" s="5"/>
    </row>
    <row r="4" spans="1:8" ht="15">
      <c r="A4" s="2" t="str">
        <f>ROWS(A$1:A4)&amp;")"</f>
        <v>4)</v>
      </c>
      <c r="B4" s="3"/>
      <c r="C4" s="4"/>
      <c r="D4" s="4"/>
      <c r="E4" s="4"/>
      <c r="F4" s="4"/>
      <c r="G4" s="4"/>
      <c r="H4" s="5"/>
    </row>
    <row r="5" spans="1:8" ht="15">
      <c r="A5" s="2" t="str">
        <f>ROWS(A$1:A5)&amp;")"</f>
        <v>5)</v>
      </c>
      <c r="B5" s="3"/>
      <c r="C5" s="4"/>
      <c r="D5" s="4"/>
      <c r="E5" s="4"/>
      <c r="F5" s="4"/>
      <c r="G5" s="4"/>
      <c r="H5" s="5"/>
    </row>
    <row r="7" spans="2:5" ht="15">
      <c r="B7" s="17" t="s">
        <v>87</v>
      </c>
      <c r="C7" s="17"/>
      <c r="D7" s="17"/>
      <c r="E7" s="17"/>
    </row>
    <row r="8" spans="2:8" ht="60">
      <c r="B8" s="18" t="s">
        <v>68</v>
      </c>
      <c r="C8" s="23" t="s">
        <v>69</v>
      </c>
      <c r="D8" s="23" t="s">
        <v>71</v>
      </c>
      <c r="E8" s="23" t="s">
        <v>67</v>
      </c>
      <c r="G8" s="23" t="s">
        <v>70</v>
      </c>
      <c r="H8" s="23" t="s">
        <v>69</v>
      </c>
    </row>
    <row r="9" spans="2:8" ht="15">
      <c r="B9" s="25" t="s">
        <v>61</v>
      </c>
      <c r="C9" s="16">
        <v>279.99</v>
      </c>
      <c r="D9" s="1"/>
      <c r="E9" s="16"/>
      <c r="G9" s="8"/>
      <c r="H9" s="8"/>
    </row>
    <row r="10" spans="2:8" ht="30">
      <c r="B10" s="25" t="s">
        <v>65</v>
      </c>
      <c r="C10" s="19"/>
      <c r="D10" s="20"/>
      <c r="E10" s="16">
        <v>25</v>
      </c>
      <c r="G10" s="22"/>
      <c r="H10" s="19"/>
    </row>
    <row r="11" spans="2:8" ht="15">
      <c r="B11" s="25" t="s">
        <v>62</v>
      </c>
      <c r="C11" s="19"/>
      <c r="D11" s="21">
        <v>0.25</v>
      </c>
      <c r="E11" s="19"/>
      <c r="G11" s="22"/>
      <c r="H11" s="19"/>
    </row>
    <row r="12" spans="2:8" ht="15">
      <c r="B12" s="25" t="s">
        <v>63</v>
      </c>
      <c r="C12" s="19"/>
      <c r="D12" s="21">
        <v>0.1</v>
      </c>
      <c r="E12" s="19"/>
      <c r="G12" s="22"/>
      <c r="H12" s="19"/>
    </row>
    <row r="13" spans="2:8" ht="30">
      <c r="B13" s="25" t="s">
        <v>64</v>
      </c>
      <c r="C13" s="19"/>
      <c r="D13" s="20"/>
      <c r="E13" s="16">
        <v>45</v>
      </c>
      <c r="G13" s="22"/>
      <c r="H13" s="19"/>
    </row>
    <row r="14" spans="2:4" ht="15">
      <c r="B14" s="24"/>
      <c r="D14" s="26"/>
    </row>
    <row r="15" spans="2:4" ht="60">
      <c r="B15" s="25" t="s">
        <v>72</v>
      </c>
      <c r="C15" s="32"/>
      <c r="D15">
        <f>PRODUCT(G10:G13)</f>
        <v>0</v>
      </c>
    </row>
    <row r="16" spans="2:7" ht="15">
      <c r="B16" s="25" t="s">
        <v>66</v>
      </c>
      <c r="C16" s="32"/>
      <c r="G16" t="s">
        <v>128</v>
      </c>
    </row>
    <row r="17" spans="2:7" ht="15">
      <c r="B17" s="25" t="s">
        <v>69</v>
      </c>
      <c r="C17" s="19"/>
      <c r="G17" s="14">
        <f>C9*D19</f>
        <v>97.9965</v>
      </c>
    </row>
    <row r="18" ht="15">
      <c r="B18" s="24"/>
    </row>
    <row r="19" spans="2:4" ht="30">
      <c r="B19" s="25" t="s">
        <v>73</v>
      </c>
      <c r="D19" s="22">
        <f>SUM(D10:D13)</f>
        <v>0.35</v>
      </c>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rgb="FFFF0000"/>
  </sheetPr>
  <dimension ref="A1:H19"/>
  <sheetViews>
    <sheetView zoomScalePageLayoutView="0" workbookViewId="0" topLeftCell="A5">
      <selection activeCell="B4" sqref="B4"/>
    </sheetView>
  </sheetViews>
  <sheetFormatPr defaultColWidth="9.140625" defaultRowHeight="15"/>
  <cols>
    <col min="2" max="2" width="29.28125" style="0" customWidth="1"/>
    <col min="3" max="3" width="10.28125" style="0" customWidth="1"/>
    <col min="4" max="4" width="15.28125" style="0" customWidth="1"/>
    <col min="5" max="5" width="8.00390625" style="0" customWidth="1"/>
    <col min="6" max="6" width="0.71875" style="0" customWidth="1"/>
    <col min="7" max="7" width="12.7109375" style="0" customWidth="1"/>
    <col min="8" max="8" width="8.7109375" style="0" bestFit="1" customWidth="1"/>
  </cols>
  <sheetData>
    <row r="1" spans="1:8" ht="15">
      <c r="A1" s="2" t="str">
        <f>ROWS(A$1:A1)&amp;")"</f>
        <v>1)</v>
      </c>
      <c r="B1" s="3"/>
      <c r="C1" s="4"/>
      <c r="D1" s="4"/>
      <c r="E1" s="4"/>
      <c r="F1" s="4"/>
      <c r="G1" s="4"/>
      <c r="H1" s="5"/>
    </row>
    <row r="2" spans="1:8" ht="15">
      <c r="A2" s="2" t="str">
        <f>ROWS(A$1:A2)&amp;")"</f>
        <v>2)</v>
      </c>
      <c r="B2" s="3"/>
      <c r="C2" s="4"/>
      <c r="D2" s="4"/>
      <c r="E2" s="4"/>
      <c r="F2" s="4"/>
      <c r="G2" s="4"/>
      <c r="H2" s="5"/>
    </row>
    <row r="3" spans="1:8" ht="15">
      <c r="A3" s="2" t="str">
        <f>ROWS(A$1:A3)&amp;")"</f>
        <v>3)</v>
      </c>
      <c r="B3" s="3"/>
      <c r="C3" s="4"/>
      <c r="D3" s="4"/>
      <c r="E3" s="4"/>
      <c r="F3" s="4"/>
      <c r="G3" s="4"/>
      <c r="H3" s="5"/>
    </row>
    <row r="4" spans="1:8" ht="15">
      <c r="A4" s="2" t="str">
        <f>ROWS(A$1:A4)&amp;")"</f>
        <v>4)</v>
      </c>
      <c r="B4" s="3"/>
      <c r="C4" s="4"/>
      <c r="D4" s="4"/>
      <c r="E4" s="4"/>
      <c r="F4" s="4"/>
      <c r="G4" s="4"/>
      <c r="H4" s="5"/>
    </row>
    <row r="5" spans="1:8" ht="15">
      <c r="A5" s="2" t="str">
        <f>ROWS(A$1:A5)&amp;")"</f>
        <v>5)</v>
      </c>
      <c r="B5" s="3"/>
      <c r="C5" s="4"/>
      <c r="D5" s="4"/>
      <c r="E5" s="4"/>
      <c r="F5" s="4"/>
      <c r="G5" s="4"/>
      <c r="H5" s="5"/>
    </row>
    <row r="7" spans="2:5" ht="15">
      <c r="B7" s="17" t="s">
        <v>87</v>
      </c>
      <c r="C7" s="17"/>
      <c r="D7" s="17"/>
      <c r="E7" s="17"/>
    </row>
    <row r="8" spans="2:8" ht="60">
      <c r="B8" s="18" t="s">
        <v>68</v>
      </c>
      <c r="C8" s="23" t="s">
        <v>69</v>
      </c>
      <c r="D8" s="23" t="s">
        <v>71</v>
      </c>
      <c r="E8" s="23" t="s">
        <v>67</v>
      </c>
      <c r="G8" s="23" t="s">
        <v>70</v>
      </c>
      <c r="H8" s="23" t="s">
        <v>69</v>
      </c>
    </row>
    <row r="9" spans="2:8" ht="15">
      <c r="B9" s="25" t="s">
        <v>61</v>
      </c>
      <c r="C9" s="16">
        <v>279.99</v>
      </c>
      <c r="D9" s="1"/>
      <c r="E9" s="16"/>
      <c r="G9" s="8"/>
      <c r="H9" s="8"/>
    </row>
    <row r="10" spans="2:8" ht="30">
      <c r="B10" s="25" t="s">
        <v>65</v>
      </c>
      <c r="C10" s="19">
        <f>C9-E10</f>
        <v>254.99</v>
      </c>
      <c r="D10" s="20">
        <f>E10/C9</f>
        <v>0.0892889031751134</v>
      </c>
      <c r="E10" s="16">
        <v>25</v>
      </c>
      <c r="G10" s="22">
        <f>1-D10</f>
        <v>0.9107110968248866</v>
      </c>
      <c r="H10" s="19">
        <f>C9*G10</f>
        <v>254.99</v>
      </c>
    </row>
    <row r="11" spans="2:8" ht="15">
      <c r="B11" s="25" t="s">
        <v>62</v>
      </c>
      <c r="C11" s="19">
        <f>C10-E11</f>
        <v>191.2425</v>
      </c>
      <c r="D11" s="21">
        <v>0.25</v>
      </c>
      <c r="E11" s="19">
        <f>D11*C10</f>
        <v>63.7475</v>
      </c>
      <c r="G11" s="22">
        <f>1-D11</f>
        <v>0.75</v>
      </c>
      <c r="H11" s="19">
        <f>C10*G11</f>
        <v>191.2425</v>
      </c>
    </row>
    <row r="12" spans="2:8" ht="15">
      <c r="B12" s="25" t="s">
        <v>63</v>
      </c>
      <c r="C12" s="19">
        <f>C11-E12</f>
        <v>172.11825000000002</v>
      </c>
      <c r="D12" s="21">
        <v>0.1</v>
      </c>
      <c r="E12" s="19">
        <f>D12*C11</f>
        <v>19.12425</v>
      </c>
      <c r="G12" s="22">
        <f>1-D12</f>
        <v>0.9</v>
      </c>
      <c r="H12" s="19">
        <f>C11*G12</f>
        <v>172.11825000000002</v>
      </c>
    </row>
    <row r="13" spans="2:8" ht="30">
      <c r="B13" s="25" t="s">
        <v>64</v>
      </c>
      <c r="C13" s="19">
        <f>C12-E13</f>
        <v>127.11825000000002</v>
      </c>
      <c r="D13" s="20">
        <f>E13/C12</f>
        <v>0.2614481613658052</v>
      </c>
      <c r="E13" s="16">
        <v>45</v>
      </c>
      <c r="G13" s="22">
        <f>1-D13</f>
        <v>0.7385518386341948</v>
      </c>
      <c r="H13" s="19">
        <f>C12*G13</f>
        <v>127.11825000000002</v>
      </c>
    </row>
    <row r="14" spans="2:4" ht="15">
      <c r="B14" s="24"/>
      <c r="D14" s="26"/>
    </row>
    <row r="15" spans="2:4" ht="60">
      <c r="B15" s="25" t="s">
        <v>72</v>
      </c>
      <c r="C15" s="32">
        <f>(1-D10)*(1-D11)*(1-D12)*(1-D13)</f>
        <v>0.4540099646415943</v>
      </c>
      <c r="D15">
        <f>PRODUCT(G10:G13)</f>
        <v>0.4540099646415943</v>
      </c>
    </row>
    <row r="16" spans="2:7" ht="15">
      <c r="B16" s="25" t="s">
        <v>66</v>
      </c>
      <c r="C16" s="32">
        <f>1-C15</f>
        <v>0.5459900353584057</v>
      </c>
      <c r="G16" t="s">
        <v>128</v>
      </c>
    </row>
    <row r="17" spans="2:7" ht="15">
      <c r="B17" s="25" t="s">
        <v>69</v>
      </c>
      <c r="C17" s="19">
        <f>C9*C15</f>
        <v>127.11825</v>
      </c>
      <c r="G17" s="14">
        <f>C9*D19</f>
        <v>196.19937070081178</v>
      </c>
    </row>
    <row r="18" ht="15">
      <c r="B18" s="24"/>
    </row>
    <row r="19" spans="2:4" ht="30">
      <c r="B19" s="25" t="s">
        <v>73</v>
      </c>
      <c r="D19" s="22">
        <f>SUM(D10:D13)</f>
        <v>0.7007370645409186</v>
      </c>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0000FF"/>
  </sheetPr>
  <dimension ref="A1:I21"/>
  <sheetViews>
    <sheetView zoomScale="115" zoomScaleNormal="115" zoomScalePageLayoutView="0" workbookViewId="0" topLeftCell="A7">
      <selection activeCell="B4" sqref="B4"/>
    </sheetView>
  </sheetViews>
  <sheetFormatPr defaultColWidth="9.140625" defaultRowHeight="15"/>
  <cols>
    <col min="2" max="2" width="13.7109375" style="0" bestFit="1" customWidth="1"/>
    <col min="4" max="4" width="10.421875" style="0" bestFit="1" customWidth="1"/>
    <col min="5" max="6" width="10.28125" style="0" bestFit="1" customWidth="1"/>
    <col min="7" max="7" width="2.140625" style="0" customWidth="1"/>
  </cols>
  <sheetData>
    <row r="1" spans="1:7" ht="15">
      <c r="A1" s="3"/>
      <c r="B1" s="4"/>
      <c r="C1" s="4"/>
      <c r="D1" s="4"/>
      <c r="E1" s="4"/>
      <c r="F1" s="4"/>
      <c r="G1" s="5"/>
    </row>
    <row r="2" spans="1:7" ht="15">
      <c r="A2" s="3"/>
      <c r="B2" s="4"/>
      <c r="C2" s="4"/>
      <c r="D2" s="4"/>
      <c r="E2" s="4"/>
      <c r="F2" s="4"/>
      <c r="G2" s="5"/>
    </row>
    <row r="3" spans="1:7" ht="15">
      <c r="A3" s="3"/>
      <c r="B3" s="4"/>
      <c r="C3" s="4"/>
      <c r="D3" s="4"/>
      <c r="E3" s="4"/>
      <c r="F3" s="4"/>
      <c r="G3" s="5"/>
    </row>
    <row r="4" spans="1:7" ht="15">
      <c r="A4" s="3"/>
      <c r="B4" s="4"/>
      <c r="C4" s="4"/>
      <c r="D4" s="4"/>
      <c r="E4" s="4"/>
      <c r="F4" s="4"/>
      <c r="G4" s="5"/>
    </row>
    <row r="5" spans="1:7" ht="15">
      <c r="A5" s="3"/>
      <c r="B5" s="4"/>
      <c r="C5" s="4"/>
      <c r="D5" s="4"/>
      <c r="E5" s="4"/>
      <c r="F5" s="4"/>
      <c r="G5" s="5"/>
    </row>
    <row r="7" spans="1:9" ht="26.25">
      <c r="A7" s="57" t="s">
        <v>74</v>
      </c>
      <c r="B7" s="57"/>
      <c r="C7" s="57"/>
      <c r="D7" s="57" t="s">
        <v>75</v>
      </c>
      <c r="E7" s="57"/>
      <c r="F7" s="57"/>
      <c r="G7" s="27"/>
      <c r="H7" s="27"/>
      <c r="I7" s="27"/>
    </row>
    <row r="8" spans="1:9" ht="64.5">
      <c r="A8" s="58" t="s">
        <v>14</v>
      </c>
      <c r="B8" s="58" t="s">
        <v>76</v>
      </c>
      <c r="C8" s="58" t="s">
        <v>77</v>
      </c>
      <c r="D8" s="59" t="s">
        <v>78</v>
      </c>
      <c r="E8" s="59" t="s">
        <v>79</v>
      </c>
      <c r="F8" s="59" t="s">
        <v>80</v>
      </c>
      <c r="G8" s="28"/>
      <c r="H8" s="28"/>
      <c r="I8" s="28"/>
    </row>
    <row r="9" spans="1:9" ht="15">
      <c r="A9" s="1" t="s">
        <v>81</v>
      </c>
      <c r="B9" s="1" t="s">
        <v>80</v>
      </c>
      <c r="C9" s="1">
        <v>656.25</v>
      </c>
      <c r="D9" s="29"/>
      <c r="E9" s="29"/>
      <c r="F9" s="29"/>
      <c r="G9" s="27"/>
      <c r="H9" s="31">
        <v>52</v>
      </c>
      <c r="I9" s="27"/>
    </row>
    <row r="10" spans="1:9" ht="15">
      <c r="A10" s="1" t="s">
        <v>82</v>
      </c>
      <c r="B10" s="1" t="s">
        <v>83</v>
      </c>
      <c r="C10" s="1">
        <v>550</v>
      </c>
      <c r="D10" s="29"/>
      <c r="E10" s="29"/>
      <c r="F10" s="29"/>
      <c r="G10" s="27"/>
      <c r="H10" s="31">
        <v>26</v>
      </c>
      <c r="I10" s="27"/>
    </row>
    <row r="11" spans="1:9" ht="15">
      <c r="A11" s="1" t="s">
        <v>84</v>
      </c>
      <c r="B11" s="1" t="s">
        <v>85</v>
      </c>
      <c r="C11" s="1">
        <v>1023</v>
      </c>
      <c r="D11" s="29"/>
      <c r="E11" s="29"/>
      <c r="F11" s="30"/>
      <c r="G11" s="27"/>
      <c r="H11" s="31">
        <v>24</v>
      </c>
      <c r="I11" s="27"/>
    </row>
    <row r="12" spans="1:9" ht="15">
      <c r="A12" s="1" t="s">
        <v>86</v>
      </c>
      <c r="B12" s="1" t="s">
        <v>79</v>
      </c>
      <c r="C12" s="1">
        <v>1201</v>
      </c>
      <c r="D12" s="29"/>
      <c r="E12" s="29"/>
      <c r="F12" s="29"/>
      <c r="G12" s="27"/>
      <c r="H12" s="31">
        <v>12</v>
      </c>
      <c r="I12" s="27"/>
    </row>
    <row r="13" spans="1:9" ht="15">
      <c r="A13" s="27"/>
      <c r="B13" s="27"/>
      <c r="C13" s="27"/>
      <c r="D13" s="27"/>
      <c r="E13" s="27"/>
      <c r="F13" s="27"/>
      <c r="G13" s="27"/>
      <c r="H13" s="27"/>
      <c r="I13" s="27"/>
    </row>
    <row r="14" spans="1:9" ht="15">
      <c r="A14" s="27"/>
      <c r="B14" s="27"/>
      <c r="C14" s="27"/>
      <c r="D14" s="31">
        <v>1</v>
      </c>
      <c r="E14" s="31">
        <v>12</v>
      </c>
      <c r="F14" s="31">
        <v>52</v>
      </c>
      <c r="G14" s="27"/>
      <c r="H14" s="27"/>
      <c r="I14" s="27"/>
    </row>
    <row r="15" spans="1:9" ht="15">
      <c r="A15" s="27"/>
      <c r="B15" s="27"/>
      <c r="C15" s="27"/>
      <c r="D15" s="27"/>
      <c r="E15" s="27"/>
      <c r="F15" s="27"/>
      <c r="G15" s="27"/>
      <c r="H15" s="27"/>
      <c r="I15" s="27"/>
    </row>
    <row r="16" spans="1:9" ht="15">
      <c r="A16" s="27"/>
      <c r="B16" s="27"/>
      <c r="C16" s="27"/>
      <c r="G16" s="27"/>
      <c r="H16" s="27"/>
      <c r="I16" s="27"/>
    </row>
    <row r="17" spans="1:9" ht="15">
      <c r="A17" s="27"/>
      <c r="B17" s="27"/>
      <c r="C17" s="27"/>
      <c r="G17" s="27"/>
      <c r="H17" s="27"/>
      <c r="I17" s="27"/>
    </row>
    <row r="18" spans="1:9" ht="15">
      <c r="A18" s="27"/>
      <c r="B18" s="27"/>
      <c r="C18" s="27"/>
      <c r="G18" s="27"/>
      <c r="H18" s="27"/>
      <c r="I18" s="27"/>
    </row>
    <row r="19" spans="1:9" ht="15">
      <c r="A19" s="27"/>
      <c r="B19" s="27"/>
      <c r="C19" s="27"/>
      <c r="G19" s="27"/>
      <c r="H19" s="27"/>
      <c r="I19" s="27"/>
    </row>
    <row r="20" spans="1:9" ht="15">
      <c r="A20" s="27"/>
      <c r="B20" s="27"/>
      <c r="C20" s="27"/>
      <c r="D20" s="27"/>
      <c r="E20" s="27"/>
      <c r="F20" s="27"/>
      <c r="G20" s="27"/>
      <c r="H20" s="27"/>
      <c r="I20" s="27"/>
    </row>
    <row r="21" spans="1:9" ht="15">
      <c r="A21" s="27"/>
      <c r="B21" s="27"/>
      <c r="C21" s="27"/>
      <c r="D21" s="27"/>
      <c r="E21" s="27"/>
      <c r="F21" s="27"/>
      <c r="G21" s="27"/>
      <c r="H21" s="27"/>
      <c r="I21" s="27"/>
    </row>
  </sheetData>
  <sheetProtection/>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FF0000"/>
  </sheetPr>
  <dimension ref="A1:I21"/>
  <sheetViews>
    <sheetView zoomScalePageLayoutView="0" workbookViewId="0" topLeftCell="A7">
      <selection activeCell="B4" sqref="B4"/>
    </sheetView>
  </sheetViews>
  <sheetFormatPr defaultColWidth="9.140625" defaultRowHeight="15"/>
  <cols>
    <col min="4" max="4" width="10.28125" style="0" bestFit="1" customWidth="1"/>
  </cols>
  <sheetData>
    <row r="1" spans="1:7" ht="15">
      <c r="A1" s="3"/>
      <c r="B1" s="4"/>
      <c r="C1" s="4"/>
      <c r="D1" s="4"/>
      <c r="E1" s="4"/>
      <c r="F1" s="4"/>
      <c r="G1" s="5"/>
    </row>
    <row r="2" spans="1:7" ht="15">
      <c r="A2" s="3"/>
      <c r="B2" s="4"/>
      <c r="C2" s="4"/>
      <c r="D2" s="4"/>
      <c r="E2" s="4"/>
      <c r="F2" s="4"/>
      <c r="G2" s="5"/>
    </row>
    <row r="3" spans="1:7" ht="15">
      <c r="A3" s="3"/>
      <c r="B3" s="4"/>
      <c r="C3" s="4"/>
      <c r="D3" s="4"/>
      <c r="E3" s="4"/>
      <c r="F3" s="4"/>
      <c r="G3" s="5"/>
    </row>
    <row r="4" spans="1:7" ht="15">
      <c r="A4" s="3"/>
      <c r="B4" s="4"/>
      <c r="C4" s="4"/>
      <c r="D4" s="4"/>
      <c r="E4" s="4"/>
      <c r="F4" s="4"/>
      <c r="G4" s="5"/>
    </row>
    <row r="5" spans="1:7" ht="15">
      <c r="A5" s="3"/>
      <c r="B5" s="4"/>
      <c r="C5" s="4"/>
      <c r="D5" s="4"/>
      <c r="E5" s="4"/>
      <c r="F5" s="4"/>
      <c r="G5" s="5"/>
    </row>
    <row r="7" spans="1:9" ht="26.25">
      <c r="A7" s="57" t="s">
        <v>74</v>
      </c>
      <c r="B7" s="57"/>
      <c r="C7" s="57"/>
      <c r="D7" s="57" t="s">
        <v>75</v>
      </c>
      <c r="E7" s="57"/>
      <c r="F7" s="57"/>
      <c r="G7" s="27"/>
      <c r="H7" s="27"/>
      <c r="I7" s="27"/>
    </row>
    <row r="8" spans="1:9" ht="64.5">
      <c r="A8" s="58" t="s">
        <v>14</v>
      </c>
      <c r="B8" s="58" t="s">
        <v>76</v>
      </c>
      <c r="C8" s="58" t="s">
        <v>77</v>
      </c>
      <c r="D8" s="59" t="s">
        <v>78</v>
      </c>
      <c r="E8" s="59" t="s">
        <v>79</v>
      </c>
      <c r="F8" s="59" t="s">
        <v>80</v>
      </c>
      <c r="G8" s="28"/>
      <c r="H8" s="28"/>
      <c r="I8" s="28"/>
    </row>
    <row r="9" spans="1:9" ht="15">
      <c r="A9" s="1" t="s">
        <v>81</v>
      </c>
      <c r="B9" s="1" t="s">
        <v>80</v>
      </c>
      <c r="C9" s="1">
        <v>656.25</v>
      </c>
      <c r="D9" s="29">
        <f aca="true" t="shared" si="0" ref="D9:F12">($C9*$H9)/D$14</f>
        <v>34125</v>
      </c>
      <c r="E9" s="29">
        <f t="shared" si="0"/>
        <v>2843.75</v>
      </c>
      <c r="F9" s="29">
        <f t="shared" si="0"/>
        <v>656.25</v>
      </c>
      <c r="G9" s="27"/>
      <c r="H9" s="31">
        <v>52</v>
      </c>
      <c r="I9" s="27"/>
    </row>
    <row r="10" spans="1:9" ht="15">
      <c r="A10" s="1" t="s">
        <v>82</v>
      </c>
      <c r="B10" s="1" t="s">
        <v>83</v>
      </c>
      <c r="C10" s="1">
        <v>550</v>
      </c>
      <c r="D10" s="29">
        <f t="shared" si="0"/>
        <v>14300</v>
      </c>
      <c r="E10" s="29">
        <f t="shared" si="0"/>
        <v>1191.6666666666667</v>
      </c>
      <c r="F10" s="29">
        <f t="shared" si="0"/>
        <v>275</v>
      </c>
      <c r="G10" s="27"/>
      <c r="H10" s="31">
        <f>H9/2</f>
        <v>26</v>
      </c>
      <c r="I10" s="27"/>
    </row>
    <row r="11" spans="1:9" ht="15">
      <c r="A11" s="1" t="s">
        <v>84</v>
      </c>
      <c r="B11" s="1" t="s">
        <v>85</v>
      </c>
      <c r="C11" s="1">
        <v>1023</v>
      </c>
      <c r="D11" s="29">
        <f t="shared" si="0"/>
        <v>24552</v>
      </c>
      <c r="E11" s="29">
        <f t="shared" si="0"/>
        <v>2046</v>
      </c>
      <c r="F11" s="30">
        <f t="shared" si="0"/>
        <v>472.15384615384613</v>
      </c>
      <c r="G11" s="27"/>
      <c r="H11" s="31">
        <f>12*2</f>
        <v>24</v>
      </c>
      <c r="I11" s="27"/>
    </row>
    <row r="12" spans="1:9" ht="15">
      <c r="A12" s="1" t="s">
        <v>86</v>
      </c>
      <c r="B12" s="1" t="s">
        <v>79</v>
      </c>
      <c r="C12" s="1">
        <v>1201</v>
      </c>
      <c r="D12" s="29">
        <f t="shared" si="0"/>
        <v>14412</v>
      </c>
      <c r="E12" s="29">
        <f t="shared" si="0"/>
        <v>1201</v>
      </c>
      <c r="F12" s="29">
        <f t="shared" si="0"/>
        <v>277.15384615384613</v>
      </c>
      <c r="G12" s="27"/>
      <c r="H12" s="31">
        <v>12</v>
      </c>
      <c r="I12" s="27"/>
    </row>
    <row r="13" spans="1:9" ht="15">
      <c r="A13" s="27"/>
      <c r="B13" s="27"/>
      <c r="C13" s="27"/>
      <c r="D13" s="27"/>
      <c r="E13" s="27"/>
      <c r="F13" s="27"/>
      <c r="G13" s="27"/>
      <c r="H13" s="27"/>
      <c r="I13" s="27"/>
    </row>
    <row r="14" spans="1:9" ht="15">
      <c r="A14" s="27"/>
      <c r="B14" s="27"/>
      <c r="C14" s="27"/>
      <c r="D14" s="31">
        <v>1</v>
      </c>
      <c r="E14" s="31">
        <v>12</v>
      </c>
      <c r="F14" s="31">
        <v>52</v>
      </c>
      <c r="G14" s="27"/>
      <c r="H14" s="27"/>
      <c r="I14" s="27"/>
    </row>
    <row r="15" spans="1:9" ht="15">
      <c r="A15" s="27"/>
      <c r="B15" s="27"/>
      <c r="C15" s="27"/>
      <c r="D15" s="27"/>
      <c r="E15" s="27"/>
      <c r="F15" s="27"/>
      <c r="G15" s="27"/>
      <c r="H15" s="27"/>
      <c r="I15" s="27"/>
    </row>
    <row r="16" spans="1:9" ht="15">
      <c r="A16" s="27"/>
      <c r="B16" s="27"/>
      <c r="C16" s="27"/>
      <c r="G16" s="27"/>
      <c r="H16" s="27"/>
      <c r="I16" s="27"/>
    </row>
    <row r="17" spans="1:9" ht="15">
      <c r="A17" s="27"/>
      <c r="B17" s="27"/>
      <c r="C17" s="27"/>
      <c r="G17" s="27"/>
      <c r="H17" s="27"/>
      <c r="I17" s="27"/>
    </row>
    <row r="18" spans="1:9" ht="15">
      <c r="A18" s="27"/>
      <c r="B18" s="27"/>
      <c r="C18" s="27"/>
      <c r="G18" s="27"/>
      <c r="H18" s="27"/>
      <c r="I18" s="27"/>
    </row>
    <row r="19" spans="1:9" ht="15">
      <c r="A19" s="27"/>
      <c r="B19" s="27"/>
      <c r="C19" s="27"/>
      <c r="G19" s="27"/>
      <c r="H19" s="27"/>
      <c r="I19" s="27"/>
    </row>
    <row r="20" spans="1:9" ht="15">
      <c r="A20" s="27"/>
      <c r="B20" s="27"/>
      <c r="C20" s="27"/>
      <c r="D20" s="27"/>
      <c r="E20" s="27"/>
      <c r="F20" s="27"/>
      <c r="G20" s="27"/>
      <c r="H20" s="27"/>
      <c r="I20" s="27"/>
    </row>
    <row r="21" spans="1:9" ht="15">
      <c r="A21" s="27"/>
      <c r="B21" s="27"/>
      <c r="C21" s="27"/>
      <c r="D21" s="27"/>
      <c r="E21" s="27"/>
      <c r="F21" s="27"/>
      <c r="G21" s="27"/>
      <c r="H21" s="27"/>
      <c r="I21" s="27"/>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rgb="FFFF0000"/>
  </sheetPr>
  <dimension ref="A1:H15"/>
  <sheetViews>
    <sheetView zoomScale="85" zoomScaleNormal="85" zoomScalePageLayoutView="0" workbookViewId="0" topLeftCell="A1">
      <selection activeCell="B4" sqref="B4"/>
    </sheetView>
  </sheetViews>
  <sheetFormatPr defaultColWidth="9.140625" defaultRowHeight="15"/>
  <cols>
    <col min="2" max="2" width="10.8515625" style="0" bestFit="1" customWidth="1"/>
    <col min="3" max="3" width="17.28125" style="0" customWidth="1"/>
    <col min="4" max="4" width="16.8515625" style="0" bestFit="1" customWidth="1"/>
    <col min="5" max="5" width="16.57421875" style="0" bestFit="1" customWidth="1"/>
    <col min="10" max="10" width="7.57421875" style="0" bestFit="1" customWidth="1"/>
    <col min="11" max="11" width="9.8515625" style="0" bestFit="1" customWidth="1"/>
    <col min="12" max="12" width="12.57421875" style="0" bestFit="1" customWidth="1"/>
    <col min="13" max="13" width="17.00390625" style="0" bestFit="1" customWidth="1"/>
    <col min="14" max="16" width="12.7109375" style="0" customWidth="1"/>
  </cols>
  <sheetData>
    <row r="1" spans="1:5" ht="15">
      <c r="A1" s="9" t="s">
        <v>14</v>
      </c>
      <c r="B1" s="9" t="s">
        <v>15</v>
      </c>
      <c r="C1" s="9" t="s">
        <v>16</v>
      </c>
      <c r="D1" s="9" t="s">
        <v>17</v>
      </c>
      <c r="E1" t="s">
        <v>101</v>
      </c>
    </row>
    <row r="2" spans="1:5" ht="15">
      <c r="A2" s="1" t="s">
        <v>18</v>
      </c>
      <c r="B2" s="10">
        <v>31820</v>
      </c>
      <c r="C2" s="1" t="s">
        <v>26</v>
      </c>
      <c r="D2" s="1" t="s">
        <v>27</v>
      </c>
      <c r="E2">
        <v>3</v>
      </c>
    </row>
    <row r="3" spans="1:5" ht="15">
      <c r="A3" s="1" t="s">
        <v>19</v>
      </c>
      <c r="B3" s="10">
        <v>32185</v>
      </c>
      <c r="C3" s="1" t="s">
        <v>28</v>
      </c>
      <c r="D3" s="1" t="s">
        <v>29</v>
      </c>
      <c r="E3">
        <v>4</v>
      </c>
    </row>
    <row r="4" spans="1:5" ht="15">
      <c r="A4" s="1" t="s">
        <v>20</v>
      </c>
      <c r="B4" s="10">
        <v>32551</v>
      </c>
      <c r="C4" s="1" t="s">
        <v>30</v>
      </c>
      <c r="D4" s="1" t="s">
        <v>31</v>
      </c>
      <c r="E4">
        <v>4</v>
      </c>
    </row>
    <row r="5" spans="1:5" ht="15">
      <c r="A5" s="1" t="s">
        <v>21</v>
      </c>
      <c r="B5" s="10">
        <v>32916</v>
      </c>
      <c r="C5" s="1" t="s">
        <v>32</v>
      </c>
      <c r="D5" s="1" t="s">
        <v>33</v>
      </c>
      <c r="E5">
        <v>4</v>
      </c>
    </row>
    <row r="6" spans="1:5" ht="15">
      <c r="A6" s="1" t="s">
        <v>22</v>
      </c>
      <c r="B6" s="10">
        <v>33281</v>
      </c>
      <c r="C6" s="1" t="s">
        <v>34</v>
      </c>
      <c r="D6" s="1" t="s">
        <v>35</v>
      </c>
      <c r="E6">
        <v>4</v>
      </c>
    </row>
    <row r="7" spans="1:5" ht="15">
      <c r="A7" s="1" t="s">
        <v>23</v>
      </c>
      <c r="B7" s="10">
        <v>33646</v>
      </c>
      <c r="C7" s="1" t="s">
        <v>36</v>
      </c>
      <c r="D7" s="1" t="s">
        <v>37</v>
      </c>
      <c r="E7">
        <v>4</v>
      </c>
    </row>
    <row r="8" spans="1:5" ht="15">
      <c r="A8" s="1" t="s">
        <v>24</v>
      </c>
      <c r="B8" s="10">
        <v>34012</v>
      </c>
      <c r="C8" s="1" t="s">
        <v>38</v>
      </c>
      <c r="D8" s="1" t="s">
        <v>39</v>
      </c>
      <c r="E8">
        <v>45</v>
      </c>
    </row>
    <row r="9" spans="1:5" ht="15">
      <c r="A9" s="38" t="s">
        <v>25</v>
      </c>
      <c r="B9" s="10">
        <v>40221</v>
      </c>
      <c r="C9" s="1" t="s">
        <v>40</v>
      </c>
      <c r="D9" s="1" t="s">
        <v>41</v>
      </c>
      <c r="E9">
        <v>3</v>
      </c>
    </row>
    <row r="10" spans="1:5" ht="15">
      <c r="A10" s="38" t="s">
        <v>102</v>
      </c>
      <c r="B10" s="10">
        <v>40222</v>
      </c>
      <c r="C10" s="1" t="s">
        <v>103</v>
      </c>
      <c r="D10" s="1" t="s">
        <v>41</v>
      </c>
      <c r="E10">
        <v>4</v>
      </c>
    </row>
    <row r="13" spans="2:8" ht="15">
      <c r="B13" s="9" t="str">
        <f aca="true" t="shared" si="0" ref="B13:H13">IF(A1="","",A1)</f>
        <v>Name</v>
      </c>
      <c r="C13" s="9" t="str">
        <f t="shared" si="0"/>
        <v>DOB</v>
      </c>
      <c r="D13" s="9" t="str">
        <f t="shared" si="0"/>
        <v>Phone</v>
      </c>
      <c r="E13" s="9" t="str">
        <f t="shared" si="0"/>
        <v>Email</v>
      </c>
      <c r="F13" s="9" t="str">
        <f t="shared" si="0"/>
        <v>Sales</v>
      </c>
      <c r="G13" s="9">
        <f t="shared" si="0"/>
      </c>
      <c r="H13" s="9">
        <f t="shared" si="0"/>
      </c>
    </row>
    <row r="14" spans="2:8" ht="15">
      <c r="B14" s="11" t="s">
        <v>102</v>
      </c>
      <c r="C14" s="53">
        <f aca="true" t="shared" si="1" ref="C14:H14">_xlfn.IFERROR(VLOOKUP($B14,DynamicTable,MATCH(C13,FieldNames,0),0),"")</f>
        <v>40222</v>
      </c>
      <c r="D14" s="53" t="str">
        <f t="shared" si="1"/>
        <v>717-324-9837</v>
      </c>
      <c r="E14" s="53" t="str">
        <f t="shared" si="1"/>
        <v>JID@gmail.com</v>
      </c>
      <c r="F14" s="54">
        <f t="shared" si="1"/>
        <v>4</v>
      </c>
      <c r="G14" s="53">
        <f t="shared" si="1"/>
      </c>
      <c r="H14" s="53">
        <f t="shared" si="1"/>
      </c>
    </row>
    <row r="15" spans="3:8" ht="15">
      <c r="C15" s="53">
        <f aca="true" t="shared" si="2" ref="C15:H15">_xlfn.IFERROR(VLOOKUP($B14,DynamicTable,MATCH(C13,FieldNames,0),0),"")</f>
        <v>40222</v>
      </c>
      <c r="D15" s="53" t="str">
        <f t="shared" si="2"/>
        <v>717-324-9837</v>
      </c>
      <c r="E15" s="53" t="str">
        <f t="shared" si="2"/>
        <v>JID@gmail.com</v>
      </c>
      <c r="F15" s="54">
        <f t="shared" si="2"/>
        <v>4</v>
      </c>
      <c r="G15" s="53">
        <f t="shared" si="2"/>
      </c>
      <c r="H15" s="53">
        <f t="shared" si="2"/>
      </c>
    </row>
  </sheetData>
  <sheetProtection/>
  <dataValidations count="1">
    <dataValidation type="list" allowBlank="1" showInputMessage="1" showErrorMessage="1" sqref="B14">
      <formula1>Names</formula1>
    </dataValidation>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rgb="FFFF0000"/>
  </sheetPr>
  <dimension ref="A1:H8"/>
  <sheetViews>
    <sheetView zoomScalePageLayoutView="0" workbookViewId="0" topLeftCell="A1">
      <selection activeCell="B4" sqref="B4"/>
    </sheetView>
  </sheetViews>
  <sheetFormatPr defaultColWidth="9.140625" defaultRowHeight="15"/>
  <sheetData>
    <row r="1" spans="1:8" ht="15">
      <c r="A1" s="2" t="str">
        <f>ROWS(A$1:A1)&amp;")"</f>
        <v>1)</v>
      </c>
      <c r="B1" s="3" t="s">
        <v>42</v>
      </c>
      <c r="C1" s="4"/>
      <c r="D1" s="4"/>
      <c r="E1" s="4"/>
      <c r="F1" s="4"/>
      <c r="G1" s="4"/>
      <c r="H1" s="5"/>
    </row>
    <row r="2" spans="1:8" ht="15">
      <c r="A2" s="2" t="str">
        <f>ROWS(A$1:A2)&amp;")"</f>
        <v>2)</v>
      </c>
      <c r="B2" s="3" t="s">
        <v>43</v>
      </c>
      <c r="C2" s="4"/>
      <c r="D2" s="4"/>
      <c r="E2" s="4"/>
      <c r="F2" s="4"/>
      <c r="G2" s="4"/>
      <c r="H2" s="5"/>
    </row>
    <row r="3" spans="1:8" ht="60">
      <c r="A3" s="2" t="str">
        <f>ROWS(A$1:A3)&amp;")"</f>
        <v>3)</v>
      </c>
      <c r="B3" s="3" t="s">
        <v>130</v>
      </c>
      <c r="C3" s="4"/>
      <c r="D3" s="4"/>
      <c r="E3" s="4"/>
      <c r="F3" s="4"/>
      <c r="G3" s="4"/>
      <c r="H3" s="5"/>
    </row>
    <row r="4" spans="1:8" ht="30">
      <c r="A4" s="2" t="str">
        <f>ROWS(A$1:A4)&amp;")"</f>
        <v>4)</v>
      </c>
      <c r="B4" s="3" t="s">
        <v>131</v>
      </c>
      <c r="C4" s="4"/>
      <c r="D4" s="4"/>
      <c r="E4" s="4"/>
      <c r="F4" s="4"/>
      <c r="G4" s="4"/>
      <c r="H4" s="5"/>
    </row>
    <row r="5" spans="1:8" ht="120">
      <c r="A5" s="2" t="str">
        <f>ROWS(A$1:A5)&amp;")"</f>
        <v>5)</v>
      </c>
      <c r="B5" s="3" t="s">
        <v>44</v>
      </c>
      <c r="C5" s="4"/>
      <c r="D5" s="4"/>
      <c r="E5" s="4"/>
      <c r="F5" s="4"/>
      <c r="G5" s="4"/>
      <c r="H5" s="5"/>
    </row>
    <row r="6" spans="1:8" ht="15">
      <c r="A6" s="2" t="str">
        <f>ROWS(A$1:A6)&amp;")"</f>
        <v>6)</v>
      </c>
      <c r="B6" s="3" t="s">
        <v>45</v>
      </c>
      <c r="C6" s="4"/>
      <c r="D6" s="4"/>
      <c r="E6" s="4"/>
      <c r="F6" s="4"/>
      <c r="G6" s="4"/>
      <c r="H6" s="5"/>
    </row>
    <row r="7" spans="1:8" ht="30">
      <c r="A7" s="2" t="str">
        <f>ROWS(A$1:A7)&amp;")"</f>
        <v>7)</v>
      </c>
      <c r="B7" s="3" t="s">
        <v>46</v>
      </c>
      <c r="C7" s="4"/>
      <c r="D7" s="4"/>
      <c r="E7" s="4"/>
      <c r="F7" s="4"/>
      <c r="G7" s="4"/>
      <c r="H7" s="5"/>
    </row>
    <row r="8" spans="1:8" ht="15">
      <c r="A8" s="2" t="str">
        <f>ROWS(A$1:A8)&amp;")"</f>
        <v>8)</v>
      </c>
      <c r="B8" s="3" t="s">
        <v>47</v>
      </c>
      <c r="C8" s="4"/>
      <c r="D8" s="4"/>
      <c r="E8" s="4"/>
      <c r="F8" s="4"/>
      <c r="G8" s="4"/>
      <c r="H8" s="5"/>
    </row>
  </sheetData>
  <sheetProtection/>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tabColor rgb="FF0000FF"/>
  </sheetPr>
  <dimension ref="A1:F13"/>
  <sheetViews>
    <sheetView zoomScale="115" zoomScaleNormal="115" zoomScalePageLayoutView="0" workbookViewId="0" topLeftCell="A1">
      <selection activeCell="B4" sqref="B4"/>
    </sheetView>
  </sheetViews>
  <sheetFormatPr defaultColWidth="9.140625" defaultRowHeight="15"/>
  <cols>
    <col min="2" max="2" width="10.8515625" style="0" bestFit="1" customWidth="1"/>
    <col min="3" max="3" width="17.28125" style="0" customWidth="1"/>
    <col min="4" max="4" width="16.8515625" style="0" bestFit="1" customWidth="1"/>
    <col min="5" max="7" width="12.7109375" style="0" customWidth="1"/>
  </cols>
  <sheetData>
    <row r="1" spans="1:4" ht="15">
      <c r="A1" s="9" t="s">
        <v>14</v>
      </c>
      <c r="B1" s="9" t="s">
        <v>15</v>
      </c>
      <c r="C1" s="9" t="s">
        <v>16</v>
      </c>
      <c r="D1" s="9" t="s">
        <v>17</v>
      </c>
    </row>
    <row r="2" spans="1:4" ht="15">
      <c r="A2" s="41" t="s">
        <v>18</v>
      </c>
      <c r="B2" s="40">
        <v>31820</v>
      </c>
      <c r="C2" s="41" t="s">
        <v>26</v>
      </c>
      <c r="D2" s="41" t="s">
        <v>27</v>
      </c>
    </row>
    <row r="3" spans="1:4" ht="15">
      <c r="A3" s="43" t="s">
        <v>19</v>
      </c>
      <c r="B3" s="42">
        <v>32185</v>
      </c>
      <c r="C3" s="43" t="s">
        <v>28</v>
      </c>
      <c r="D3" s="43" t="s">
        <v>29</v>
      </c>
    </row>
    <row r="4" spans="1:4" ht="15">
      <c r="A4" s="41" t="s">
        <v>20</v>
      </c>
      <c r="B4" s="40">
        <v>32551</v>
      </c>
      <c r="C4" s="41" t="s">
        <v>30</v>
      </c>
      <c r="D4" s="41" t="s">
        <v>31</v>
      </c>
    </row>
    <row r="5" spans="1:4" ht="15">
      <c r="A5" s="43" t="s">
        <v>21</v>
      </c>
      <c r="B5" s="42">
        <v>32916</v>
      </c>
      <c r="C5" s="43" t="s">
        <v>32</v>
      </c>
      <c r="D5" s="43" t="s">
        <v>33</v>
      </c>
    </row>
    <row r="6" spans="1:4" ht="15">
      <c r="A6" s="41" t="s">
        <v>22</v>
      </c>
      <c r="B6" s="40">
        <v>33281</v>
      </c>
      <c r="C6" s="41" t="s">
        <v>34</v>
      </c>
      <c r="D6" s="41" t="s">
        <v>35</v>
      </c>
    </row>
    <row r="7" spans="1:4" ht="15">
      <c r="A7" s="43" t="s">
        <v>23</v>
      </c>
      <c r="B7" s="42">
        <v>33646</v>
      </c>
      <c r="C7" s="43" t="s">
        <v>36</v>
      </c>
      <c r="D7" s="43" t="s">
        <v>37</v>
      </c>
    </row>
    <row r="8" spans="1:4" ht="15">
      <c r="A8" s="41" t="s">
        <v>24</v>
      </c>
      <c r="B8" s="40">
        <v>34012</v>
      </c>
      <c r="C8" s="41" t="s">
        <v>38</v>
      </c>
      <c r="D8" s="41" t="s">
        <v>39</v>
      </c>
    </row>
    <row r="9" spans="1:4" ht="15">
      <c r="A9" s="43" t="s">
        <v>25</v>
      </c>
      <c r="B9" s="42">
        <v>40221</v>
      </c>
      <c r="C9" s="43" t="s">
        <v>40</v>
      </c>
      <c r="D9" s="43" t="s">
        <v>41</v>
      </c>
    </row>
    <row r="13" ht="15">
      <c r="F13">
        <f>COUNTA('(509)'!$A$2:$A$10)</f>
        <v>8</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rgb="FF0000FF"/>
  </sheetPr>
  <dimension ref="A1:G3"/>
  <sheetViews>
    <sheetView zoomScale="130" zoomScaleNormal="130" zoomScalePageLayoutView="0" workbookViewId="0" topLeftCell="A1">
      <selection activeCell="B4" sqref="B4"/>
    </sheetView>
  </sheetViews>
  <sheetFormatPr defaultColWidth="9.140625" defaultRowHeight="15"/>
  <cols>
    <col min="2" max="2" width="10.28125" style="0" bestFit="1" customWidth="1"/>
    <col min="3" max="3" width="13.57421875" style="0" bestFit="1" customWidth="1"/>
    <col min="4" max="4" width="14.8515625" style="0" bestFit="1" customWidth="1"/>
    <col min="5" max="7" width="5.57421875" style="0" bestFit="1" customWidth="1"/>
    <col min="8" max="10" width="12.7109375" style="0" customWidth="1"/>
  </cols>
  <sheetData>
    <row r="1" spans="1:7" ht="15">
      <c r="A1" s="9"/>
      <c r="B1" s="9"/>
      <c r="C1" s="9"/>
      <c r="D1" s="9"/>
      <c r="E1" s="9"/>
      <c r="F1" s="9"/>
      <c r="G1" s="9"/>
    </row>
    <row r="2" spans="1:7" ht="15">
      <c r="A2" s="1"/>
      <c r="B2" s="10"/>
      <c r="C2" s="1"/>
      <c r="D2" s="1"/>
      <c r="E2" s="1"/>
      <c r="F2" s="1"/>
      <c r="G2" s="1"/>
    </row>
    <row r="3" spans="2:7" ht="15">
      <c r="B3" s="10"/>
      <c r="C3" s="1"/>
      <c r="D3" s="1"/>
      <c r="E3" s="1"/>
      <c r="F3" s="1"/>
      <c r="G3" s="1"/>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rgb="FFFF0000"/>
  </sheetPr>
  <dimension ref="A1:E10"/>
  <sheetViews>
    <sheetView zoomScale="115" zoomScaleNormal="115" zoomScalePageLayoutView="0" workbookViewId="0" topLeftCell="A1">
      <selection activeCell="B4" sqref="B4"/>
    </sheetView>
  </sheetViews>
  <sheetFormatPr defaultColWidth="9.140625" defaultRowHeight="15"/>
  <cols>
    <col min="2" max="2" width="10.8515625" style="0" bestFit="1" customWidth="1"/>
    <col min="3" max="3" width="17.28125" style="0" customWidth="1"/>
    <col min="4" max="4" width="16.8515625" style="0" bestFit="1" customWidth="1"/>
    <col min="5" max="6" width="12.7109375" style="0" customWidth="1"/>
  </cols>
  <sheetData>
    <row r="1" spans="1:5" ht="15">
      <c r="A1" s="45" t="s">
        <v>14</v>
      </c>
      <c r="B1" s="46" t="s">
        <v>15</v>
      </c>
      <c r="C1" s="46" t="s">
        <v>16</v>
      </c>
      <c r="D1" s="47" t="s">
        <v>17</v>
      </c>
      <c r="E1" s="46" t="s">
        <v>101</v>
      </c>
    </row>
    <row r="2" spans="1:5" ht="15">
      <c r="A2" s="39" t="s">
        <v>18</v>
      </c>
      <c r="B2" s="10">
        <v>31820</v>
      </c>
      <c r="C2" s="1" t="s">
        <v>26</v>
      </c>
      <c r="D2" s="44" t="s">
        <v>27</v>
      </c>
      <c r="E2">
        <v>2</v>
      </c>
    </row>
    <row r="3" spans="1:5" ht="15">
      <c r="A3" s="39" t="s">
        <v>19</v>
      </c>
      <c r="B3" s="10">
        <v>32185</v>
      </c>
      <c r="C3" s="1" t="s">
        <v>28</v>
      </c>
      <c r="D3" s="44" t="s">
        <v>29</v>
      </c>
      <c r="E3">
        <v>2</v>
      </c>
    </row>
    <row r="4" spans="1:5" ht="15">
      <c r="A4" s="39" t="s">
        <v>20</v>
      </c>
      <c r="B4" s="10">
        <v>32551</v>
      </c>
      <c r="C4" s="1" t="s">
        <v>30</v>
      </c>
      <c r="D4" s="44" t="s">
        <v>31</v>
      </c>
      <c r="E4">
        <v>2</v>
      </c>
    </row>
    <row r="5" spans="1:5" ht="15">
      <c r="A5" s="39" t="s">
        <v>21</v>
      </c>
      <c r="B5" s="10">
        <v>32916</v>
      </c>
      <c r="C5" s="1" t="s">
        <v>32</v>
      </c>
      <c r="D5" s="44" t="s">
        <v>33</v>
      </c>
      <c r="E5">
        <v>2</v>
      </c>
    </row>
    <row r="6" spans="1:5" ht="15">
      <c r="A6" s="39" t="s">
        <v>22</v>
      </c>
      <c r="B6" s="10">
        <v>33281</v>
      </c>
      <c r="C6" s="1" t="s">
        <v>34</v>
      </c>
      <c r="D6" s="44" t="s">
        <v>35</v>
      </c>
      <c r="E6">
        <v>2</v>
      </c>
    </row>
    <row r="7" spans="1:5" ht="15">
      <c r="A7" s="39" t="s">
        <v>23</v>
      </c>
      <c r="B7" s="10">
        <v>33646</v>
      </c>
      <c r="C7" s="1" t="s">
        <v>36</v>
      </c>
      <c r="D7" s="44" t="s">
        <v>37</v>
      </c>
      <c r="E7">
        <v>2</v>
      </c>
    </row>
    <row r="8" spans="1:5" ht="15">
      <c r="A8" s="39" t="s">
        <v>24</v>
      </c>
      <c r="B8" s="10">
        <v>34012</v>
      </c>
      <c r="C8" s="1" t="s">
        <v>38</v>
      </c>
      <c r="D8" s="44" t="s">
        <v>39</v>
      </c>
      <c r="E8">
        <v>2</v>
      </c>
    </row>
    <row r="9" spans="1:5" ht="15">
      <c r="A9" s="48" t="s">
        <v>25</v>
      </c>
      <c r="B9" s="49">
        <v>40221</v>
      </c>
      <c r="C9" s="50" t="s">
        <v>40</v>
      </c>
      <c r="D9" s="51" t="s">
        <v>41</v>
      </c>
      <c r="E9">
        <v>2</v>
      </c>
    </row>
    <row r="10" spans="1:5" ht="15">
      <c r="A10" s="52" t="s">
        <v>102</v>
      </c>
      <c r="B10" s="49">
        <v>1</v>
      </c>
      <c r="C10" s="50">
        <v>1</v>
      </c>
      <c r="D10" s="51">
        <v>1</v>
      </c>
      <c r="E10" s="55">
        <v>1</v>
      </c>
    </row>
  </sheetData>
  <sheetProtection/>
  <printOptions/>
  <pageMargins left="0.7" right="0.7" top="0.75" bottom="0.75" header="0.3" footer="0.3"/>
  <pageSetup orientation="portrait" paperSize="9"/>
  <tableParts>
    <tablePart r:id="rId1"/>
  </tableParts>
</worksheet>
</file>

<file path=xl/worksheets/sheet7.xml><?xml version="1.0" encoding="utf-8"?>
<worksheet xmlns="http://schemas.openxmlformats.org/spreadsheetml/2006/main" xmlns:r="http://schemas.openxmlformats.org/officeDocument/2006/relationships">
  <sheetPr>
    <tabColor rgb="FFFF0000"/>
  </sheetPr>
  <dimension ref="A1:G3"/>
  <sheetViews>
    <sheetView zoomScalePageLayoutView="0" workbookViewId="0" topLeftCell="A1">
      <selection activeCell="B4" sqref="B4"/>
    </sheetView>
  </sheetViews>
  <sheetFormatPr defaultColWidth="9.140625" defaultRowHeight="15"/>
  <cols>
    <col min="2" max="2" width="9.7109375" style="0" bestFit="1" customWidth="1"/>
    <col min="3" max="3" width="12.421875" style="0" bestFit="1" customWidth="1"/>
    <col min="4" max="4" width="15.57421875" style="0" bestFit="1" customWidth="1"/>
    <col min="5" max="5" width="7.57421875" style="0" bestFit="1" customWidth="1"/>
    <col min="6" max="6" width="9.8515625" style="0" bestFit="1" customWidth="1"/>
    <col min="7" max="7" width="12.57421875" style="0" bestFit="1" customWidth="1"/>
    <col min="8" max="8" width="17.00390625" style="0" bestFit="1" customWidth="1"/>
    <col min="9" max="11" width="12.7109375" style="0" customWidth="1"/>
  </cols>
  <sheetData>
    <row r="1" spans="1:7" ht="15">
      <c r="A1" s="9" t="str">
        <f>IF('(509)an'!A1="","",'(509)an'!A1)</f>
        <v>Name</v>
      </c>
      <c r="B1" s="9" t="str">
        <f>IF('(509)an'!B1="","",'(509)an'!B1)</f>
        <v>DOB</v>
      </c>
      <c r="C1" s="9" t="str">
        <f>IF('(509)an'!C1="","",'(509)an'!C1)</f>
        <v>Phone</v>
      </c>
      <c r="D1" s="9" t="str">
        <f>IF('(509)an'!D1="","",'(509)an'!D1)</f>
        <v>Email</v>
      </c>
      <c r="E1" s="9" t="str">
        <f>IF('(509)an'!E1="","",'(509)an'!E1)</f>
        <v>Sales</v>
      </c>
      <c r="F1" s="9">
        <f>IF('(509)an'!F1="","",'(509)an'!F1)</f>
      </c>
      <c r="G1" s="9">
        <f>IF('(509)an'!G1="","",'(509)an'!G1)</f>
      </c>
    </row>
    <row r="2" spans="1:7" ht="15">
      <c r="A2" s="1" t="s">
        <v>102</v>
      </c>
      <c r="B2" s="53">
        <f>IF(ISERROR(VLOOKUP($A2,'(509)an'!$A$2:$E$10,MATCH(B1,'(509)an'!$A$1:$E$1,0),0)),"",VLOOKUP($A2,'(509)an'!$A$2:$E$10,MATCH(B1,'(509)an'!$A$1:$E$1,0),0))</f>
        <v>1</v>
      </c>
      <c r="C2" s="8">
        <f>IF(ISERROR(VLOOKUP($A2,'(509)an'!$A$2:$E$10,MATCH(C1,'(509)an'!$A$1:$E$1,0),0)),"",VLOOKUP($A2,'(509)an'!$A$2:$E$10,MATCH(C1,'(509)an'!$A$1:$E$1,0),0))</f>
        <v>1</v>
      </c>
      <c r="D2" s="8">
        <f>IF(ISERROR(VLOOKUP($A2,'(509)an'!$A$2:$E$10,MATCH(D1,'(509)an'!$A$1:$E$1,0),0)),"",VLOOKUP($A2,'(509)an'!$A$2:$E$10,MATCH(D1,'(509)an'!$A$1:$E$1,0),0))</f>
        <v>1</v>
      </c>
      <c r="E2" s="8">
        <f>IF(ISERROR(VLOOKUP($A2,'(509)an'!$A$2:$E$10,MATCH(E1,'(509)an'!$A$1:$E$1,0),0)),"",VLOOKUP($A2,'(509)an'!$A$2:$E$10,MATCH(E1,'(509)an'!$A$1:$E$1,0),0))</f>
        <v>1</v>
      </c>
      <c r="F2" s="8">
        <f>IF(ISERROR(VLOOKUP($A2,'(509)an'!$A$2:$E$10,MATCH(F1,'(509)an'!$A$1:$E$1,0),0)),"",VLOOKUP($A2,'(509)an'!$A$2:$E$10,MATCH(F1,'(509)an'!$A$1:$E$1,0),0))</f>
      </c>
      <c r="G2" s="8">
        <f>IF(ISERROR(VLOOKUP($A2,'(509)an'!$A$2:$E$10,MATCH(G1,'(509)an'!$A$1:$E$1,0),0)),"",VLOOKUP($A2,'(509)an'!$A$2:$E$10,MATCH(G1,'(509)an'!$A$1:$E$1,0),0))</f>
      </c>
    </row>
    <row r="3" spans="2:7" ht="15">
      <c r="B3" s="53">
        <f>_xlfn.IFERROR(VLOOKUP($A2,'(509)an'!$A$2:$E$10,MATCH(B1,'(509)an'!$A$1:$E$1,0),0),"")</f>
        <v>1</v>
      </c>
      <c r="C3" s="8">
        <f>_xlfn.IFERROR(VLOOKUP($A2,'(509)an'!$A$2:$E$10,MATCH(C1,'(509)an'!$A$1:$E$1,0),0),"")</f>
        <v>1</v>
      </c>
      <c r="D3" s="8">
        <f>_xlfn.IFERROR(VLOOKUP($A2,'(509)an'!$A$2:$E$10,MATCH(D1,'(509)an'!$A$1:$E$1,0),0),"")</f>
        <v>1</v>
      </c>
      <c r="E3" s="8">
        <f>_xlfn.IFERROR(VLOOKUP($A2,'(509)an'!$A$2:$E$10,MATCH(E1,'(509)an'!$A$1:$E$1,0),0),"")</f>
        <v>1</v>
      </c>
      <c r="F3" s="8">
        <f>_xlfn.IFERROR(VLOOKUP($A2,'(509)an'!$A$2:$E$10,MATCH(F1,'(509)an'!$A$1:$E$1,0),0),"")</f>
      </c>
      <c r="G3" s="8">
        <f>_xlfn.IFERROR(VLOOKUP($A2,'(509)an'!$A$2:$E$10,MATCH(G1,'(509)an'!$A$1:$E$1,0),0),"")</f>
      </c>
    </row>
  </sheetData>
  <sheetProtection/>
  <dataValidations count="1">
    <dataValidation type="list" allowBlank="1" showInputMessage="1" showErrorMessage="1" sqref="A2">
      <formula1>DDDName</formula1>
    </dataValidation>
  </dataValidations>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rgb="FFFF0000"/>
  </sheetPr>
  <dimension ref="A1:I12"/>
  <sheetViews>
    <sheetView zoomScale="70" zoomScaleNormal="70" zoomScalePageLayoutView="0" workbookViewId="0" topLeftCell="A1">
      <selection activeCell="B4" sqref="B4"/>
    </sheetView>
  </sheetViews>
  <sheetFormatPr defaultColWidth="9.140625" defaultRowHeight="15"/>
  <cols>
    <col min="1" max="1" width="3.00390625" style="0" bestFit="1" customWidth="1"/>
    <col min="2" max="7" width="17.140625" style="0" customWidth="1"/>
    <col min="9" max="9" width="53.00390625" style="0" bestFit="1" customWidth="1"/>
  </cols>
  <sheetData>
    <row r="1" spans="1:7" ht="15">
      <c r="A1" s="33" t="str">
        <f>ROWS(A$1:A1)&amp;")"</f>
        <v>1)</v>
      </c>
      <c r="B1" s="34" t="s">
        <v>88</v>
      </c>
      <c r="C1" s="35"/>
      <c r="D1" s="35"/>
      <c r="E1" s="35"/>
      <c r="F1" s="35"/>
      <c r="G1" s="36"/>
    </row>
    <row r="2" spans="1:9" ht="15">
      <c r="A2" s="33" t="str">
        <f>ROWS(A$1:A2)&amp;")"</f>
        <v>2)</v>
      </c>
      <c r="B2" s="34" t="s">
        <v>89</v>
      </c>
      <c r="C2" s="35"/>
      <c r="D2" s="35"/>
      <c r="E2" s="35"/>
      <c r="F2" s="35"/>
      <c r="G2" s="36"/>
      <c r="I2" s="37" t="s">
        <v>90</v>
      </c>
    </row>
    <row r="3" spans="1:9" ht="15">
      <c r="A3" s="33" t="str">
        <f>ROWS(A$1:A3)&amp;")"</f>
        <v>3)</v>
      </c>
      <c r="B3" s="34" t="s">
        <v>91</v>
      </c>
      <c r="C3" s="35"/>
      <c r="D3" s="35"/>
      <c r="E3" s="35"/>
      <c r="F3" s="35"/>
      <c r="G3" s="36"/>
      <c r="I3" s="37" t="s">
        <v>95</v>
      </c>
    </row>
    <row r="4" spans="1:7" ht="15">
      <c r="A4" s="33" t="str">
        <f>ROWS(A$1:A4)&amp;")"</f>
        <v>4)</v>
      </c>
      <c r="B4" s="34" t="s">
        <v>92</v>
      </c>
      <c r="C4" s="35"/>
      <c r="D4" s="35"/>
      <c r="E4" s="35"/>
      <c r="F4" s="35"/>
      <c r="G4" s="36"/>
    </row>
    <row r="5" spans="1:7" ht="30">
      <c r="A5" s="33" t="str">
        <f>ROWS(A$1:A5)&amp;")"</f>
        <v>5)</v>
      </c>
      <c r="B5" s="34" t="s">
        <v>93</v>
      </c>
      <c r="C5" s="35"/>
      <c r="D5" s="35"/>
      <c r="E5" s="35"/>
      <c r="F5" s="35"/>
      <c r="G5" s="36"/>
    </row>
    <row r="6" spans="1:7" ht="30">
      <c r="A6" s="33" t="str">
        <f>ROWS(A$1:A6)&amp;")"</f>
        <v>6)</v>
      </c>
      <c r="B6" s="34" t="s">
        <v>94</v>
      </c>
      <c r="C6" s="35"/>
      <c r="D6" s="35"/>
      <c r="E6" s="35"/>
      <c r="F6" s="35"/>
      <c r="G6" s="36"/>
    </row>
    <row r="7" spans="1:7" ht="30">
      <c r="A7" s="33" t="s">
        <v>96</v>
      </c>
      <c r="B7" s="34" t="s">
        <v>130</v>
      </c>
      <c r="C7" s="35"/>
      <c r="D7" s="35"/>
      <c r="E7" s="35"/>
      <c r="F7" s="35"/>
      <c r="G7" s="36"/>
    </row>
    <row r="8" spans="1:7" ht="30">
      <c r="A8" s="33" t="s">
        <v>97</v>
      </c>
      <c r="B8" s="34" t="s">
        <v>131</v>
      </c>
      <c r="C8" s="35"/>
      <c r="D8" s="35"/>
      <c r="E8" s="35"/>
      <c r="F8" s="35"/>
      <c r="G8" s="36"/>
    </row>
    <row r="9" spans="1:7" ht="15">
      <c r="A9" s="33" t="s">
        <v>98</v>
      </c>
      <c r="B9" s="34" t="s">
        <v>45</v>
      </c>
      <c r="C9" s="35"/>
      <c r="D9" s="35"/>
      <c r="E9" s="35"/>
      <c r="F9" s="35"/>
      <c r="G9" s="36"/>
    </row>
    <row r="10" spans="1:7" ht="15">
      <c r="A10" s="33" t="s">
        <v>99</v>
      </c>
      <c r="B10" s="34" t="s">
        <v>46</v>
      </c>
      <c r="C10" s="35"/>
      <c r="D10" s="35"/>
      <c r="E10" s="35"/>
      <c r="F10" s="35"/>
      <c r="G10" s="36"/>
    </row>
    <row r="11" spans="1:7" ht="15">
      <c r="A11" s="33" t="s">
        <v>100</v>
      </c>
      <c r="B11" s="34" t="s">
        <v>47</v>
      </c>
      <c r="C11" s="35"/>
      <c r="D11" s="35"/>
      <c r="E11" s="35"/>
      <c r="F11" s="35"/>
      <c r="G11" s="36"/>
    </row>
    <row r="12" spans="1:7" ht="30">
      <c r="A12" s="33" t="s">
        <v>104</v>
      </c>
      <c r="B12" s="34" t="s">
        <v>105</v>
      </c>
      <c r="C12" s="35"/>
      <c r="D12" s="35"/>
      <c r="E12" s="35"/>
      <c r="F12" s="35"/>
      <c r="G12" s="36"/>
    </row>
  </sheetData>
  <sheetProtection/>
  <hyperlinks>
    <hyperlink ref="I2" r:id="rId1" tooltip="Highline Excel Class 15: Excel 2007 Tables 7 Examples" display="http://www.youtube.com/watch?v=FlVCocmicUo"/>
    <hyperlink ref="I3" r:id="rId2" tooltip="Excel Magic Trick #200: 2007 Table Formula Nomenclature" display="http://www.youtube.com/watch?v=baWNi_Uye2A"/>
  </hyperlinks>
  <printOptions/>
  <pageMargins left="0.7" right="0.7" top="0.75" bottom="0.75" header="0.3" footer="0.3"/>
  <pageSetup horizontalDpi="600" verticalDpi="600" orientation="portrait" r:id="rId3"/>
</worksheet>
</file>

<file path=xl/worksheets/sheet9.xml><?xml version="1.0" encoding="utf-8"?>
<worksheet xmlns="http://schemas.openxmlformats.org/spreadsheetml/2006/main" xmlns:r="http://schemas.openxmlformats.org/officeDocument/2006/relationships">
  <sheetPr>
    <tabColor rgb="FF0000FF"/>
  </sheetPr>
  <dimension ref="A1:I372"/>
  <sheetViews>
    <sheetView zoomScale="115" zoomScaleNormal="115" zoomScalePageLayoutView="0" workbookViewId="0" topLeftCell="A6">
      <selection activeCell="A12" sqref="A12"/>
    </sheetView>
  </sheetViews>
  <sheetFormatPr defaultColWidth="9.140625" defaultRowHeight="15"/>
  <cols>
    <col min="1" max="1" width="6.8515625" style="0" bestFit="1" customWidth="1"/>
    <col min="2" max="2" width="10.00390625" style="0" customWidth="1"/>
    <col min="3" max="3" width="8.8515625" style="0" bestFit="1" customWidth="1"/>
    <col min="4" max="4" width="10.00390625" style="0" bestFit="1" customWidth="1"/>
    <col min="5" max="5" width="10.8515625" style="0" bestFit="1" customWidth="1"/>
    <col min="6" max="6" width="10.8515625" style="0" customWidth="1"/>
    <col min="7" max="7" width="14.421875" style="0" bestFit="1" customWidth="1"/>
    <col min="8" max="8" width="10.421875" style="0" bestFit="1" customWidth="1"/>
    <col min="9" max="9" width="10.57421875" style="0" bestFit="1" customWidth="1"/>
  </cols>
  <sheetData>
    <row r="1" spans="1:8" ht="15">
      <c r="A1" s="12" t="s">
        <v>48</v>
      </c>
      <c r="B1" s="12"/>
      <c r="C1" s="12"/>
      <c r="D1" s="12"/>
      <c r="E1" s="12"/>
      <c r="F1" s="12"/>
      <c r="G1" s="12"/>
      <c r="H1" s="12"/>
    </row>
    <row r="2" spans="1:8" ht="26.25">
      <c r="A2" s="12" t="s">
        <v>49</v>
      </c>
      <c r="B2" s="12"/>
      <c r="C2" s="12"/>
      <c r="D2" s="12"/>
      <c r="E2" s="12"/>
      <c r="F2" s="12"/>
      <c r="G2" s="12"/>
      <c r="H2" s="12"/>
    </row>
    <row r="3" spans="1:8" ht="26.25">
      <c r="A3" s="12" t="s">
        <v>50</v>
      </c>
      <c r="B3" s="12"/>
      <c r="C3" s="12"/>
      <c r="D3" s="12"/>
      <c r="E3" s="12"/>
      <c r="F3" s="12"/>
      <c r="G3" s="12"/>
      <c r="H3" s="12"/>
    </row>
    <row r="4" spans="1:8" ht="26.25">
      <c r="A4" s="12" t="s">
        <v>51</v>
      </c>
      <c r="B4" s="12"/>
      <c r="C4" s="12"/>
      <c r="D4" s="12"/>
      <c r="E4" s="12"/>
      <c r="F4" s="12"/>
      <c r="G4" s="12"/>
      <c r="H4" s="12"/>
    </row>
    <row r="5" spans="1:8" ht="39">
      <c r="A5" s="12" t="s">
        <v>52</v>
      </c>
      <c r="B5" s="12"/>
      <c r="C5" s="12"/>
      <c r="D5" s="12"/>
      <c r="E5" s="12"/>
      <c r="F5" s="12"/>
      <c r="G5" s="12"/>
      <c r="H5" s="12"/>
    </row>
    <row r="6" spans="1:8" ht="51.75">
      <c r="A6" s="12" t="s">
        <v>53</v>
      </c>
      <c r="B6" s="12"/>
      <c r="C6" s="12"/>
      <c r="D6" s="12"/>
      <c r="E6" s="12"/>
      <c r="F6" s="12"/>
      <c r="G6" s="12"/>
      <c r="H6" s="12"/>
    </row>
    <row r="8" spans="1:5" ht="30">
      <c r="A8" s="15" t="s">
        <v>54</v>
      </c>
      <c r="B8" s="15" t="s">
        <v>106</v>
      </c>
      <c r="C8" s="15" t="s">
        <v>55</v>
      </c>
      <c r="D8" s="15" t="s">
        <v>107</v>
      </c>
      <c r="E8" s="15" t="s">
        <v>108</v>
      </c>
    </row>
    <row r="9" spans="1:5" ht="15">
      <c r="A9" s="1">
        <v>30</v>
      </c>
      <c r="B9" s="1">
        <v>0.0975</v>
      </c>
      <c r="C9" s="1">
        <v>12</v>
      </c>
      <c r="D9" s="8">
        <f>C9*A9</f>
        <v>360</v>
      </c>
      <c r="E9" s="8">
        <f>B9/C9</f>
        <v>0.008125</v>
      </c>
    </row>
    <row r="11" spans="1:8" ht="30">
      <c r="A11" s="15" t="s">
        <v>56</v>
      </c>
      <c r="B11" s="15" t="s">
        <v>57</v>
      </c>
      <c r="C11" s="15" t="s">
        <v>58</v>
      </c>
      <c r="D11" s="15" t="s">
        <v>59</v>
      </c>
      <c r="E11" s="15" t="s">
        <v>60</v>
      </c>
      <c r="H11" s="6"/>
    </row>
    <row r="12" spans="1:5" ht="15">
      <c r="A12" s="8"/>
      <c r="B12" s="1"/>
      <c r="C12" s="1"/>
      <c r="D12" s="1"/>
      <c r="E12" s="56">
        <v>100000</v>
      </c>
    </row>
    <row r="13" spans="1:5" ht="15">
      <c r="A13" s="8"/>
      <c r="B13" s="13"/>
      <c r="C13" s="13"/>
      <c r="D13" s="13"/>
      <c r="E13" s="13"/>
    </row>
    <row r="14" spans="1:5" ht="15">
      <c r="A14" s="8"/>
      <c r="B14" s="13"/>
      <c r="C14" s="13"/>
      <c r="D14" s="13"/>
      <c r="E14" s="13"/>
    </row>
    <row r="15" spans="1:5" ht="15">
      <c r="A15" s="8"/>
      <c r="B15" s="13"/>
      <c r="C15" s="13"/>
      <c r="D15" s="13"/>
      <c r="E15" s="13"/>
    </row>
    <row r="16" spans="1:5" ht="15">
      <c r="A16" s="8"/>
      <c r="B16" s="13"/>
      <c r="C16" s="13"/>
      <c r="D16" s="13"/>
      <c r="E16" s="13"/>
    </row>
    <row r="17" spans="1:9" ht="15">
      <c r="A17" s="8"/>
      <c r="B17" s="13"/>
      <c r="C17" s="13"/>
      <c r="D17" s="13"/>
      <c r="E17" s="13"/>
      <c r="I17" s="14"/>
    </row>
    <row r="18" spans="1:5" ht="15">
      <c r="A18" s="8"/>
      <c r="B18" s="13"/>
      <c r="C18" s="13"/>
      <c r="D18" s="13"/>
      <c r="E18" s="13"/>
    </row>
    <row r="19" spans="1:5" ht="15">
      <c r="A19" s="8"/>
      <c r="B19" s="13"/>
      <c r="C19" s="13"/>
      <c r="D19" s="13"/>
      <c r="E19" s="13"/>
    </row>
    <row r="20" spans="1:5" ht="15">
      <c r="A20" s="8"/>
      <c r="B20" s="13"/>
      <c r="C20" s="13"/>
      <c r="D20" s="13"/>
      <c r="E20" s="13"/>
    </row>
    <row r="21" spans="1:5" ht="15">
      <c r="A21" s="8"/>
      <c r="B21" s="13"/>
      <c r="C21" s="13"/>
      <c r="D21" s="13"/>
      <c r="E21" s="13"/>
    </row>
    <row r="22" spans="1:5" ht="15">
      <c r="A22" s="8"/>
      <c r="B22" s="13"/>
      <c r="C22" s="13"/>
      <c r="D22" s="13"/>
      <c r="E22" s="13"/>
    </row>
    <row r="23" spans="1:5" ht="15">
      <c r="A23" s="8"/>
      <c r="B23" s="13"/>
      <c r="C23" s="13"/>
      <c r="D23" s="13"/>
      <c r="E23" s="13"/>
    </row>
    <row r="24" spans="1:5" ht="15">
      <c r="A24" s="8"/>
      <c r="B24" s="13"/>
      <c r="C24" s="13"/>
      <c r="D24" s="13"/>
      <c r="E24" s="13"/>
    </row>
    <row r="25" spans="1:5" ht="15">
      <c r="A25" s="8"/>
      <c r="B25" s="13"/>
      <c r="C25" s="13"/>
      <c r="D25" s="13"/>
      <c r="E25" s="13"/>
    </row>
    <row r="26" spans="1:5" ht="15">
      <c r="A26" s="8"/>
      <c r="B26" s="13"/>
      <c r="C26" s="13"/>
      <c r="D26" s="13"/>
      <c r="E26" s="13"/>
    </row>
    <row r="27" spans="1:5" ht="15">
      <c r="A27" s="8"/>
      <c r="B27" s="13"/>
      <c r="C27" s="13"/>
      <c r="D27" s="13"/>
      <c r="E27" s="13"/>
    </row>
    <row r="28" spans="1:5" ht="15">
      <c r="A28" s="8"/>
      <c r="B28" s="13"/>
      <c r="C28" s="13"/>
      <c r="D28" s="13"/>
      <c r="E28" s="13"/>
    </row>
    <row r="29" spans="1:5" ht="15">
      <c r="A29" s="8"/>
      <c r="B29" s="13"/>
      <c r="C29" s="13"/>
      <c r="D29" s="13"/>
      <c r="E29" s="13"/>
    </row>
    <row r="30" spans="1:5" ht="15">
      <c r="A30" s="8"/>
      <c r="B30" s="13"/>
      <c r="C30" s="13"/>
      <c r="D30" s="13"/>
      <c r="E30" s="13"/>
    </row>
    <row r="31" spans="1:5" ht="15">
      <c r="A31" s="8"/>
      <c r="B31" s="13"/>
      <c r="C31" s="13"/>
      <c r="D31" s="13"/>
      <c r="E31" s="13"/>
    </row>
    <row r="32" spans="1:5" ht="15">
      <c r="A32" s="8"/>
      <c r="B32" s="13"/>
      <c r="C32" s="13"/>
      <c r="D32" s="13"/>
      <c r="E32" s="13"/>
    </row>
    <row r="33" spans="1:5" ht="15">
      <c r="A33" s="8"/>
      <c r="B33" s="13"/>
      <c r="C33" s="13"/>
      <c r="D33" s="13"/>
      <c r="E33" s="13"/>
    </row>
    <row r="34" spans="1:5" ht="15">
      <c r="A34" s="8"/>
      <c r="B34" s="13"/>
      <c r="C34" s="13"/>
      <c r="D34" s="13"/>
      <c r="E34" s="13"/>
    </row>
    <row r="35" spans="1:5" ht="15">
      <c r="A35" s="8"/>
      <c r="B35" s="13"/>
      <c r="C35" s="13"/>
      <c r="D35" s="13"/>
      <c r="E35" s="13"/>
    </row>
    <row r="36" spans="1:5" ht="15">
      <c r="A36" s="8"/>
      <c r="B36" s="13"/>
      <c r="C36" s="13"/>
      <c r="D36" s="13"/>
      <c r="E36" s="13"/>
    </row>
    <row r="37" spans="1:5" ht="15">
      <c r="A37" s="8"/>
      <c r="B37" s="13"/>
      <c r="C37" s="13"/>
      <c r="D37" s="13"/>
      <c r="E37" s="13"/>
    </row>
    <row r="38" spans="1:5" ht="15">
      <c r="A38" s="8"/>
      <c r="B38" s="13"/>
      <c r="C38" s="13"/>
      <c r="D38" s="13"/>
      <c r="E38" s="13"/>
    </row>
    <row r="39" spans="1:5" ht="15">
      <c r="A39" s="8"/>
      <c r="B39" s="13"/>
      <c r="C39" s="13"/>
      <c r="D39" s="13"/>
      <c r="E39" s="13"/>
    </row>
    <row r="40" spans="1:5" ht="15">
      <c r="A40" s="8"/>
      <c r="B40" s="13"/>
      <c r="C40" s="13"/>
      <c r="D40" s="13"/>
      <c r="E40" s="13"/>
    </row>
    <row r="41" spans="1:5" ht="15">
      <c r="A41" s="8"/>
      <c r="B41" s="13"/>
      <c r="C41" s="13"/>
      <c r="D41" s="13"/>
      <c r="E41" s="13"/>
    </row>
    <row r="42" spans="1:5" ht="15">
      <c r="A42" s="8"/>
      <c r="B42" s="13"/>
      <c r="C42" s="13"/>
      <c r="D42" s="13"/>
      <c r="E42" s="13"/>
    </row>
    <row r="43" spans="1:5" ht="15">
      <c r="A43" s="8"/>
      <c r="B43" s="13"/>
      <c r="C43" s="13"/>
      <c r="D43" s="13"/>
      <c r="E43" s="13"/>
    </row>
    <row r="44" spans="1:5" ht="15">
      <c r="A44" s="8"/>
      <c r="B44" s="13"/>
      <c r="C44" s="13"/>
      <c r="D44" s="13"/>
      <c r="E44" s="13"/>
    </row>
    <row r="45" spans="1:5" ht="15">
      <c r="A45" s="8"/>
      <c r="B45" s="13"/>
      <c r="C45" s="13"/>
      <c r="D45" s="13"/>
      <c r="E45" s="13"/>
    </row>
    <row r="46" spans="1:5" ht="15">
      <c r="A46" s="8"/>
      <c r="B46" s="13"/>
      <c r="C46" s="13"/>
      <c r="D46" s="13"/>
      <c r="E46" s="13"/>
    </row>
    <row r="47" spans="1:5" ht="15">
      <c r="A47" s="8"/>
      <c r="B47" s="13"/>
      <c r="C47" s="13"/>
      <c r="D47" s="13"/>
      <c r="E47" s="13"/>
    </row>
    <row r="48" spans="1:5" ht="15">
      <c r="A48" s="8"/>
      <c r="B48" s="13"/>
      <c r="C48" s="13"/>
      <c r="D48" s="13"/>
      <c r="E48" s="13"/>
    </row>
    <row r="49" spans="1:5" ht="15">
      <c r="A49" s="8"/>
      <c r="B49" s="13"/>
      <c r="C49" s="13"/>
      <c r="D49" s="13"/>
      <c r="E49" s="13"/>
    </row>
    <row r="50" spans="1:5" ht="15">
      <c r="A50" s="8"/>
      <c r="B50" s="13"/>
      <c r="C50" s="13"/>
      <c r="D50" s="13"/>
      <c r="E50" s="13"/>
    </row>
    <row r="51" spans="1:5" ht="15">
      <c r="A51" s="8"/>
      <c r="B51" s="13"/>
      <c r="C51" s="13"/>
      <c r="D51" s="13"/>
      <c r="E51" s="13"/>
    </row>
    <row r="52" spans="1:5" ht="15">
      <c r="A52" s="8"/>
      <c r="B52" s="13"/>
      <c r="C52" s="13"/>
      <c r="D52" s="13"/>
      <c r="E52" s="13"/>
    </row>
    <row r="53" spans="1:5" ht="15">
      <c r="A53" s="8"/>
      <c r="B53" s="13"/>
      <c r="C53" s="13"/>
      <c r="D53" s="13"/>
      <c r="E53" s="13"/>
    </row>
    <row r="54" spans="1:5" ht="15">
      <c r="A54" s="8"/>
      <c r="B54" s="13"/>
      <c r="C54" s="13"/>
      <c r="D54" s="13"/>
      <c r="E54" s="13"/>
    </row>
    <row r="55" spans="1:5" ht="15">
      <c r="A55" s="8"/>
      <c r="B55" s="13"/>
      <c r="C55" s="13"/>
      <c r="D55" s="13"/>
      <c r="E55" s="13"/>
    </row>
    <row r="56" spans="1:5" ht="15">
      <c r="A56" s="8"/>
      <c r="B56" s="13"/>
      <c r="C56" s="13"/>
      <c r="D56" s="13"/>
      <c r="E56" s="13"/>
    </row>
    <row r="57" spans="1:5" ht="15">
      <c r="A57" s="8"/>
      <c r="B57" s="13"/>
      <c r="C57" s="13"/>
      <c r="D57" s="13"/>
      <c r="E57" s="13"/>
    </row>
    <row r="58" spans="1:5" ht="15">
      <c r="A58" s="8"/>
      <c r="B58" s="13"/>
      <c r="C58" s="13"/>
      <c r="D58" s="13"/>
      <c r="E58" s="13"/>
    </row>
    <row r="59" spans="1:5" ht="15">
      <c r="A59" s="8"/>
      <c r="B59" s="13"/>
      <c r="C59" s="13"/>
      <c r="D59" s="13"/>
      <c r="E59" s="13"/>
    </row>
    <row r="60" spans="1:5" ht="15">
      <c r="A60" s="8"/>
      <c r="B60" s="13"/>
      <c r="C60" s="13"/>
      <c r="D60" s="13"/>
      <c r="E60" s="13"/>
    </row>
    <row r="61" spans="1:5" ht="15">
      <c r="A61" s="8"/>
      <c r="B61" s="13"/>
      <c r="C61" s="13"/>
      <c r="D61" s="13"/>
      <c r="E61" s="13"/>
    </row>
    <row r="62" spans="1:5" ht="15">
      <c r="A62" s="8"/>
      <c r="B62" s="13"/>
      <c r="C62" s="13"/>
      <c r="D62" s="13"/>
      <c r="E62" s="13"/>
    </row>
    <row r="63" spans="1:5" ht="15">
      <c r="A63" s="8"/>
      <c r="B63" s="13"/>
      <c r="C63" s="13"/>
      <c r="D63" s="13"/>
      <c r="E63" s="13"/>
    </row>
    <row r="64" spans="1:5" ht="15">
      <c r="A64" s="8"/>
      <c r="B64" s="13"/>
      <c r="C64" s="13"/>
      <c r="D64" s="13"/>
      <c r="E64" s="13"/>
    </row>
    <row r="65" spans="1:5" ht="15">
      <c r="A65" s="8"/>
      <c r="B65" s="13"/>
      <c r="C65" s="13"/>
      <c r="D65" s="13"/>
      <c r="E65" s="13"/>
    </row>
    <row r="66" spans="1:5" ht="15">
      <c r="A66" s="8"/>
      <c r="B66" s="13"/>
      <c r="C66" s="13"/>
      <c r="D66" s="13"/>
      <c r="E66" s="13"/>
    </row>
    <row r="67" spans="1:5" ht="15">
      <c r="A67" s="8"/>
      <c r="B67" s="13"/>
      <c r="C67" s="13"/>
      <c r="D67" s="13"/>
      <c r="E67" s="13"/>
    </row>
    <row r="68" spans="1:5" ht="15">
      <c r="A68" s="8"/>
      <c r="B68" s="13"/>
      <c r="C68" s="13"/>
      <c r="D68" s="13"/>
      <c r="E68" s="13"/>
    </row>
    <row r="69" spans="1:5" ht="15">
      <c r="A69" s="8"/>
      <c r="B69" s="13"/>
      <c r="C69" s="13"/>
      <c r="D69" s="13"/>
      <c r="E69" s="13"/>
    </row>
    <row r="70" spans="1:5" ht="15">
      <c r="A70" s="8"/>
      <c r="B70" s="13"/>
      <c r="C70" s="13"/>
      <c r="D70" s="13"/>
      <c r="E70" s="13"/>
    </row>
    <row r="71" spans="1:5" ht="15">
      <c r="A71" s="8"/>
      <c r="B71" s="13"/>
      <c r="C71" s="13"/>
      <c r="D71" s="13"/>
      <c r="E71" s="13"/>
    </row>
    <row r="72" spans="1:5" ht="15">
      <c r="A72" s="8"/>
      <c r="B72" s="13"/>
      <c r="C72" s="13"/>
      <c r="D72" s="13"/>
      <c r="E72" s="13"/>
    </row>
    <row r="73" spans="1:5" ht="15">
      <c r="A73" s="8"/>
      <c r="B73" s="13"/>
      <c r="C73" s="13"/>
      <c r="D73" s="13"/>
      <c r="E73" s="13"/>
    </row>
    <row r="74" spans="1:5" ht="15">
      <c r="A74" s="8"/>
      <c r="B74" s="13"/>
      <c r="C74" s="13"/>
      <c r="D74" s="13"/>
      <c r="E74" s="13"/>
    </row>
    <row r="75" spans="1:5" ht="15">
      <c r="A75" s="8"/>
      <c r="B75" s="13"/>
      <c r="C75" s="13"/>
      <c r="D75" s="13"/>
      <c r="E75" s="13"/>
    </row>
    <row r="76" spans="1:5" ht="15">
      <c r="A76" s="8"/>
      <c r="B76" s="13"/>
      <c r="C76" s="13"/>
      <c r="D76" s="13"/>
      <c r="E76" s="13"/>
    </row>
    <row r="77" spans="1:5" ht="15">
      <c r="A77" s="8"/>
      <c r="B77" s="13"/>
      <c r="C77" s="13"/>
      <c r="D77" s="13"/>
      <c r="E77" s="13"/>
    </row>
    <row r="78" spans="1:5" ht="15">
      <c r="A78" s="8"/>
      <c r="B78" s="13"/>
      <c r="C78" s="13"/>
      <c r="D78" s="13"/>
      <c r="E78" s="13"/>
    </row>
    <row r="79" spans="1:5" ht="15">
      <c r="A79" s="8"/>
      <c r="B79" s="13"/>
      <c r="C79" s="13"/>
      <c r="D79" s="13"/>
      <c r="E79" s="13"/>
    </row>
    <row r="80" spans="1:5" ht="15">
      <c r="A80" s="8"/>
      <c r="B80" s="13"/>
      <c r="C80" s="13"/>
      <c r="D80" s="13"/>
      <c r="E80" s="13"/>
    </row>
    <row r="81" spans="1:5" ht="15">
      <c r="A81" s="8"/>
      <c r="B81" s="13"/>
      <c r="C81" s="13"/>
      <c r="D81" s="13"/>
      <c r="E81" s="13"/>
    </row>
    <row r="82" spans="1:5" ht="15">
      <c r="A82" s="8"/>
      <c r="B82" s="13"/>
      <c r="C82" s="13"/>
      <c r="D82" s="13"/>
      <c r="E82" s="13"/>
    </row>
    <row r="83" spans="1:5" ht="15">
      <c r="A83" s="8"/>
      <c r="B83" s="13"/>
      <c r="C83" s="13"/>
      <c r="D83" s="13"/>
      <c r="E83" s="13"/>
    </row>
    <row r="84" spans="1:5" ht="15">
      <c r="A84" s="8"/>
      <c r="B84" s="13"/>
      <c r="C84" s="13"/>
      <c r="D84" s="13"/>
      <c r="E84" s="13"/>
    </row>
    <row r="85" spans="1:5" ht="15">
      <c r="A85" s="8"/>
      <c r="B85" s="13"/>
      <c r="C85" s="13"/>
      <c r="D85" s="13"/>
      <c r="E85" s="13"/>
    </row>
    <row r="86" spans="1:5" ht="15">
      <c r="A86" s="8"/>
      <c r="B86" s="13"/>
      <c r="C86" s="13"/>
      <c r="D86" s="13"/>
      <c r="E86" s="13"/>
    </row>
    <row r="87" spans="1:5" ht="15">
      <c r="A87" s="8"/>
      <c r="B87" s="13"/>
      <c r="C87" s="13"/>
      <c r="D87" s="13"/>
      <c r="E87" s="13"/>
    </row>
    <row r="88" spans="1:5" ht="15">
      <c r="A88" s="8"/>
      <c r="B88" s="13"/>
      <c r="C88" s="13"/>
      <c r="D88" s="13"/>
      <c r="E88" s="13"/>
    </row>
    <row r="89" spans="1:5" ht="15">
      <c r="A89" s="8"/>
      <c r="B89" s="13"/>
      <c r="C89" s="13"/>
      <c r="D89" s="13"/>
      <c r="E89" s="13"/>
    </row>
    <row r="90" spans="1:5" ht="15">
      <c r="A90" s="8"/>
      <c r="B90" s="13"/>
      <c r="C90" s="13"/>
      <c r="D90" s="13"/>
      <c r="E90" s="13"/>
    </row>
    <row r="91" spans="1:5" ht="15">
      <c r="A91" s="8"/>
      <c r="B91" s="13"/>
      <c r="C91" s="13"/>
      <c r="D91" s="13"/>
      <c r="E91" s="13"/>
    </row>
    <row r="92" spans="1:5" ht="15">
      <c r="A92" s="8"/>
      <c r="B92" s="13"/>
      <c r="C92" s="13"/>
      <c r="D92" s="13"/>
      <c r="E92" s="13"/>
    </row>
    <row r="93" spans="1:5" ht="15">
      <c r="A93" s="8"/>
      <c r="B93" s="13"/>
      <c r="C93" s="13"/>
      <c r="D93" s="13"/>
      <c r="E93" s="13"/>
    </row>
    <row r="94" spans="1:5" ht="15">
      <c r="A94" s="8"/>
      <c r="B94" s="13"/>
      <c r="C94" s="13"/>
      <c r="D94" s="13"/>
      <c r="E94" s="13"/>
    </row>
    <row r="95" spans="1:5" ht="15">
      <c r="A95" s="8"/>
      <c r="B95" s="13"/>
      <c r="C95" s="13"/>
      <c r="D95" s="13"/>
      <c r="E95" s="13"/>
    </row>
    <row r="96" spans="1:5" ht="15">
      <c r="A96" s="8"/>
      <c r="B96" s="13"/>
      <c r="C96" s="13"/>
      <c r="D96" s="13"/>
      <c r="E96" s="13"/>
    </row>
    <row r="97" spans="1:5" ht="15">
      <c r="A97" s="8"/>
      <c r="B97" s="13"/>
      <c r="C97" s="13"/>
      <c r="D97" s="13"/>
      <c r="E97" s="13"/>
    </row>
    <row r="98" spans="1:5" ht="15">
      <c r="A98" s="8"/>
      <c r="B98" s="13"/>
      <c r="C98" s="13"/>
      <c r="D98" s="13"/>
      <c r="E98" s="13"/>
    </row>
    <row r="99" spans="1:5" ht="15">
      <c r="A99" s="8"/>
      <c r="B99" s="13"/>
      <c r="C99" s="13"/>
      <c r="D99" s="13"/>
      <c r="E99" s="13"/>
    </row>
    <row r="100" spans="1:5" ht="15">
      <c r="A100" s="8"/>
      <c r="B100" s="13"/>
      <c r="C100" s="13"/>
      <c r="D100" s="13"/>
      <c r="E100" s="13"/>
    </row>
    <row r="101" spans="1:5" ht="15">
      <c r="A101" s="8"/>
      <c r="B101" s="13"/>
      <c r="C101" s="13"/>
      <c r="D101" s="13"/>
      <c r="E101" s="13"/>
    </row>
    <row r="102" spans="1:5" ht="15">
      <c r="A102" s="8"/>
      <c r="B102" s="13"/>
      <c r="C102" s="13"/>
      <c r="D102" s="13"/>
      <c r="E102" s="13"/>
    </row>
    <row r="103" spans="1:5" ht="15">
      <c r="A103" s="8"/>
      <c r="B103" s="13"/>
      <c r="C103" s="13"/>
      <c r="D103" s="13"/>
      <c r="E103" s="13"/>
    </row>
    <row r="104" spans="1:5" ht="15">
      <c r="A104" s="8"/>
      <c r="B104" s="13"/>
      <c r="C104" s="13"/>
      <c r="D104" s="13"/>
      <c r="E104" s="13"/>
    </row>
    <row r="105" spans="1:5" ht="15">
      <c r="A105" s="8"/>
      <c r="B105" s="13"/>
      <c r="C105" s="13"/>
      <c r="D105" s="13"/>
      <c r="E105" s="13"/>
    </row>
    <row r="106" spans="1:5" ht="15">
      <c r="A106" s="8"/>
      <c r="B106" s="13"/>
      <c r="C106" s="13"/>
      <c r="D106" s="13"/>
      <c r="E106" s="13"/>
    </row>
    <row r="107" spans="1:5" ht="15">
      <c r="A107" s="8"/>
      <c r="B107" s="13"/>
      <c r="C107" s="13"/>
      <c r="D107" s="13"/>
      <c r="E107" s="13"/>
    </row>
    <row r="108" spans="1:5" ht="15">
      <c r="A108" s="8"/>
      <c r="B108" s="13"/>
      <c r="C108" s="13"/>
      <c r="D108" s="13"/>
      <c r="E108" s="13"/>
    </row>
    <row r="109" spans="1:5" ht="15">
      <c r="A109" s="8"/>
      <c r="B109" s="13"/>
      <c r="C109" s="13"/>
      <c r="D109" s="13"/>
      <c r="E109" s="13"/>
    </row>
    <row r="110" spans="1:5" ht="15">
      <c r="A110" s="8"/>
      <c r="B110" s="13"/>
      <c r="C110" s="13"/>
      <c r="D110" s="13"/>
      <c r="E110" s="13"/>
    </row>
    <row r="111" spans="1:5" ht="15">
      <c r="A111" s="8"/>
      <c r="B111" s="13"/>
      <c r="C111" s="13"/>
      <c r="D111" s="13"/>
      <c r="E111" s="13"/>
    </row>
    <row r="112" spans="1:5" ht="15">
      <c r="A112" s="8"/>
      <c r="B112" s="13"/>
      <c r="C112" s="13"/>
      <c r="D112" s="13"/>
      <c r="E112" s="13"/>
    </row>
    <row r="113" spans="1:5" ht="15">
      <c r="A113" s="8"/>
      <c r="B113" s="13"/>
      <c r="C113" s="13"/>
      <c r="D113" s="13"/>
      <c r="E113" s="13"/>
    </row>
    <row r="114" spans="1:5" ht="15">
      <c r="A114" s="8"/>
      <c r="B114" s="13"/>
      <c r="C114" s="13"/>
      <c r="D114" s="13"/>
      <c r="E114" s="13"/>
    </row>
    <row r="115" spans="1:5" ht="15">
      <c r="A115" s="8"/>
      <c r="B115" s="13"/>
      <c r="C115" s="13"/>
      <c r="D115" s="13"/>
      <c r="E115" s="13"/>
    </row>
    <row r="116" spans="1:5" ht="15">
      <c r="A116" s="8"/>
      <c r="B116" s="13"/>
      <c r="C116" s="13"/>
      <c r="D116" s="13"/>
      <c r="E116" s="13"/>
    </row>
    <row r="117" spans="1:5" ht="15">
      <c r="A117" s="8"/>
      <c r="B117" s="13"/>
      <c r="C117" s="13"/>
      <c r="D117" s="13"/>
      <c r="E117" s="13"/>
    </row>
    <row r="118" spans="1:5" ht="15">
      <c r="A118" s="8"/>
      <c r="B118" s="13"/>
      <c r="C118" s="13"/>
      <c r="D118" s="13"/>
      <c r="E118" s="13"/>
    </row>
    <row r="119" spans="1:5" ht="15">
      <c r="A119" s="8"/>
      <c r="B119" s="13"/>
      <c r="C119" s="13"/>
      <c r="D119" s="13"/>
      <c r="E119" s="13"/>
    </row>
    <row r="120" spans="1:5" ht="15">
      <c r="A120" s="8"/>
      <c r="B120" s="13"/>
      <c r="C120" s="13"/>
      <c r="D120" s="13"/>
      <c r="E120" s="13"/>
    </row>
    <row r="121" spans="1:5" ht="15">
      <c r="A121" s="8"/>
      <c r="B121" s="13"/>
      <c r="C121" s="13"/>
      <c r="D121" s="13"/>
      <c r="E121" s="13"/>
    </row>
    <row r="122" spans="1:5" ht="15">
      <c r="A122" s="8"/>
      <c r="B122" s="13"/>
      <c r="C122" s="13"/>
      <c r="D122" s="13"/>
      <c r="E122" s="13"/>
    </row>
    <row r="123" spans="1:5" ht="15">
      <c r="A123" s="8"/>
      <c r="B123" s="13"/>
      <c r="C123" s="13"/>
      <c r="D123" s="13"/>
      <c r="E123" s="13"/>
    </row>
    <row r="124" spans="1:5" ht="15">
      <c r="A124" s="8"/>
      <c r="B124" s="13"/>
      <c r="C124" s="13"/>
      <c r="D124" s="13"/>
      <c r="E124" s="13"/>
    </row>
    <row r="125" spans="1:5" ht="15">
      <c r="A125" s="8"/>
      <c r="B125" s="13"/>
      <c r="C125" s="13"/>
      <c r="D125" s="13"/>
      <c r="E125" s="13"/>
    </row>
    <row r="126" spans="1:5" ht="15">
      <c r="A126" s="8"/>
      <c r="B126" s="13"/>
      <c r="C126" s="13"/>
      <c r="D126" s="13"/>
      <c r="E126" s="13"/>
    </row>
    <row r="127" spans="1:5" ht="15">
      <c r="A127" s="8"/>
      <c r="B127" s="13"/>
      <c r="C127" s="13"/>
      <c r="D127" s="13"/>
      <c r="E127" s="13"/>
    </row>
    <row r="128" spans="1:5" ht="15">
      <c r="A128" s="8"/>
      <c r="B128" s="13"/>
      <c r="C128" s="13"/>
      <c r="D128" s="13"/>
      <c r="E128" s="13"/>
    </row>
    <row r="129" spans="1:5" ht="15">
      <c r="A129" s="8"/>
      <c r="B129" s="13"/>
      <c r="C129" s="13"/>
      <c r="D129" s="13"/>
      <c r="E129" s="13"/>
    </row>
    <row r="130" spans="1:5" ht="15">
      <c r="A130" s="8"/>
      <c r="B130" s="13"/>
      <c r="C130" s="13"/>
      <c r="D130" s="13"/>
      <c r="E130" s="13"/>
    </row>
    <row r="131" spans="1:5" ht="15">
      <c r="A131" s="8"/>
      <c r="B131" s="13"/>
      <c r="C131" s="13"/>
      <c r="D131" s="13"/>
      <c r="E131" s="13"/>
    </row>
    <row r="132" spans="1:5" ht="15">
      <c r="A132" s="8"/>
      <c r="B132" s="13"/>
      <c r="C132" s="13"/>
      <c r="D132" s="13"/>
      <c r="E132" s="13"/>
    </row>
    <row r="133" spans="1:5" ht="15">
      <c r="A133" s="8"/>
      <c r="B133" s="13"/>
      <c r="C133" s="13"/>
      <c r="D133" s="13"/>
      <c r="E133" s="13"/>
    </row>
    <row r="134" spans="1:5" ht="15">
      <c r="A134" s="8"/>
      <c r="B134" s="13"/>
      <c r="C134" s="13"/>
      <c r="D134" s="13"/>
      <c r="E134" s="13"/>
    </row>
    <row r="135" spans="1:5" ht="15">
      <c r="A135" s="8"/>
      <c r="B135" s="13"/>
      <c r="C135" s="13"/>
      <c r="D135" s="13"/>
      <c r="E135" s="13"/>
    </row>
    <row r="136" spans="1:5" ht="15">
      <c r="A136" s="8"/>
      <c r="B136" s="13"/>
      <c r="C136" s="13"/>
      <c r="D136" s="13"/>
      <c r="E136" s="13"/>
    </row>
    <row r="137" spans="1:5" ht="15">
      <c r="A137" s="8"/>
      <c r="B137" s="13"/>
      <c r="C137" s="13"/>
      <c r="D137" s="13"/>
      <c r="E137" s="13"/>
    </row>
    <row r="138" spans="1:5" ht="15">
      <c r="A138" s="8"/>
      <c r="B138" s="13"/>
      <c r="C138" s="13"/>
      <c r="D138" s="13"/>
      <c r="E138" s="13"/>
    </row>
    <row r="139" spans="1:5" ht="15">
      <c r="A139" s="8"/>
      <c r="B139" s="13"/>
      <c r="C139" s="13"/>
      <c r="D139" s="13"/>
      <c r="E139" s="13"/>
    </row>
    <row r="140" spans="1:5" ht="15">
      <c r="A140" s="8"/>
      <c r="B140" s="13"/>
      <c r="C140" s="13"/>
      <c r="D140" s="13"/>
      <c r="E140" s="13"/>
    </row>
    <row r="141" spans="1:5" ht="15">
      <c r="A141" s="8"/>
      <c r="B141" s="13"/>
      <c r="C141" s="13"/>
      <c r="D141" s="13"/>
      <c r="E141" s="13"/>
    </row>
    <row r="142" spans="1:5" ht="15">
      <c r="A142" s="8"/>
      <c r="B142" s="13"/>
      <c r="C142" s="13"/>
      <c r="D142" s="13"/>
      <c r="E142" s="13"/>
    </row>
    <row r="143" spans="1:5" ht="15">
      <c r="A143" s="8"/>
      <c r="B143" s="13"/>
      <c r="C143" s="13"/>
      <c r="D143" s="13"/>
      <c r="E143" s="13"/>
    </row>
    <row r="144" spans="1:5" ht="15">
      <c r="A144" s="8"/>
      <c r="B144" s="13"/>
      <c r="C144" s="13"/>
      <c r="D144" s="13"/>
      <c r="E144" s="13"/>
    </row>
    <row r="145" spans="1:5" ht="15">
      <c r="A145" s="8"/>
      <c r="B145" s="13"/>
      <c r="C145" s="13"/>
      <c r="D145" s="13"/>
      <c r="E145" s="13"/>
    </row>
    <row r="146" spans="1:5" ht="15">
      <c r="A146" s="8"/>
      <c r="B146" s="13"/>
      <c r="C146" s="13"/>
      <c r="D146" s="13"/>
      <c r="E146" s="13"/>
    </row>
    <row r="147" spans="1:5" ht="15">
      <c r="A147" s="8"/>
      <c r="B147" s="13"/>
      <c r="C147" s="13"/>
      <c r="D147" s="13"/>
      <c r="E147" s="13"/>
    </row>
    <row r="148" spans="1:5" ht="15">
      <c r="A148" s="8"/>
      <c r="B148" s="13"/>
      <c r="C148" s="13"/>
      <c r="D148" s="13"/>
      <c r="E148" s="13"/>
    </row>
    <row r="149" spans="1:5" ht="15">
      <c r="A149" s="8"/>
      <c r="B149" s="13"/>
      <c r="C149" s="13"/>
      <c r="D149" s="13"/>
      <c r="E149" s="13"/>
    </row>
    <row r="150" spans="1:5" ht="15">
      <c r="A150" s="8"/>
      <c r="B150" s="13"/>
      <c r="C150" s="13"/>
      <c r="D150" s="13"/>
      <c r="E150" s="13"/>
    </row>
    <row r="151" spans="1:5" ht="15">
      <c r="A151" s="8"/>
      <c r="B151" s="13"/>
      <c r="C151" s="13"/>
      <c r="D151" s="13"/>
      <c r="E151" s="13"/>
    </row>
    <row r="152" spans="1:5" ht="15">
      <c r="A152" s="8"/>
      <c r="B152" s="13"/>
      <c r="C152" s="13"/>
      <c r="D152" s="13"/>
      <c r="E152" s="13"/>
    </row>
    <row r="153" spans="1:5" ht="15">
      <c r="A153" s="8"/>
      <c r="B153" s="13"/>
      <c r="C153" s="13"/>
      <c r="D153" s="13"/>
      <c r="E153" s="13"/>
    </row>
    <row r="154" spans="1:5" ht="15">
      <c r="A154" s="8"/>
      <c r="B154" s="13"/>
      <c r="C154" s="13"/>
      <c r="D154" s="13"/>
      <c r="E154" s="13"/>
    </row>
    <row r="155" spans="1:5" ht="15">
      <c r="A155" s="8"/>
      <c r="B155" s="13"/>
      <c r="C155" s="13"/>
      <c r="D155" s="13"/>
      <c r="E155" s="13"/>
    </row>
    <row r="156" spans="1:5" ht="15">
      <c r="A156" s="8"/>
      <c r="B156" s="13"/>
      <c r="C156" s="13"/>
      <c r="D156" s="13"/>
      <c r="E156" s="13"/>
    </row>
    <row r="157" spans="1:5" ht="15">
      <c r="A157" s="8"/>
      <c r="B157" s="13"/>
      <c r="C157" s="13"/>
      <c r="D157" s="13"/>
      <c r="E157" s="13"/>
    </row>
    <row r="158" spans="1:5" ht="15">
      <c r="A158" s="8"/>
      <c r="B158" s="13"/>
      <c r="C158" s="13"/>
      <c r="D158" s="13"/>
      <c r="E158" s="13"/>
    </row>
    <row r="159" spans="1:5" ht="15">
      <c r="A159" s="8"/>
      <c r="B159" s="13"/>
      <c r="C159" s="13"/>
      <c r="D159" s="13"/>
      <c r="E159" s="13"/>
    </row>
    <row r="160" spans="1:5" ht="15">
      <c r="A160" s="8"/>
      <c r="B160" s="13"/>
      <c r="C160" s="13"/>
      <c r="D160" s="13"/>
      <c r="E160" s="13"/>
    </row>
    <row r="161" spans="1:5" ht="15">
      <c r="A161" s="8"/>
      <c r="B161" s="13"/>
      <c r="C161" s="13"/>
      <c r="D161" s="13"/>
      <c r="E161" s="13"/>
    </row>
    <row r="162" spans="1:5" ht="15">
      <c r="A162" s="8"/>
      <c r="B162" s="13"/>
      <c r="C162" s="13"/>
      <c r="D162" s="13"/>
      <c r="E162" s="13"/>
    </row>
    <row r="163" spans="1:5" ht="15">
      <c r="A163" s="8"/>
      <c r="B163" s="13"/>
      <c r="C163" s="13"/>
      <c r="D163" s="13"/>
      <c r="E163" s="13"/>
    </row>
    <row r="164" spans="1:5" ht="15">
      <c r="A164" s="8"/>
      <c r="B164" s="13"/>
      <c r="C164" s="13"/>
      <c r="D164" s="13"/>
      <c r="E164" s="13"/>
    </row>
    <row r="165" spans="1:5" ht="15">
      <c r="A165" s="8"/>
      <c r="B165" s="13"/>
      <c r="C165" s="13"/>
      <c r="D165" s="13"/>
      <c r="E165" s="13"/>
    </row>
    <row r="166" spans="1:5" ht="15">
      <c r="A166" s="8"/>
      <c r="B166" s="13"/>
      <c r="C166" s="13"/>
      <c r="D166" s="13"/>
      <c r="E166" s="13"/>
    </row>
    <row r="167" spans="1:5" ht="15">
      <c r="A167" s="8"/>
      <c r="B167" s="13"/>
      <c r="C167" s="13"/>
      <c r="D167" s="13"/>
      <c r="E167" s="13"/>
    </row>
    <row r="168" spans="1:5" ht="15">
      <c r="A168" s="8"/>
      <c r="B168" s="13"/>
      <c r="C168" s="13"/>
      <c r="D168" s="13"/>
      <c r="E168" s="13"/>
    </row>
    <row r="169" spans="1:5" ht="15">
      <c r="A169" s="8"/>
      <c r="B169" s="13"/>
      <c r="C169" s="13"/>
      <c r="D169" s="13"/>
      <c r="E169" s="13"/>
    </row>
    <row r="170" spans="1:5" ht="15">
      <c r="A170" s="8"/>
      <c r="B170" s="13"/>
      <c r="C170" s="13"/>
      <c r="D170" s="13"/>
      <c r="E170" s="13"/>
    </row>
    <row r="171" spans="1:5" ht="15">
      <c r="A171" s="8"/>
      <c r="B171" s="13"/>
      <c r="C171" s="13"/>
      <c r="D171" s="13"/>
      <c r="E171" s="13"/>
    </row>
    <row r="172" spans="1:5" ht="15">
      <c r="A172" s="8"/>
      <c r="B172" s="13"/>
      <c r="C172" s="13"/>
      <c r="D172" s="13"/>
      <c r="E172" s="13"/>
    </row>
    <row r="173" spans="1:5" ht="15">
      <c r="A173" s="8"/>
      <c r="B173" s="13"/>
      <c r="C173" s="13"/>
      <c r="D173" s="13"/>
      <c r="E173" s="13"/>
    </row>
    <row r="174" spans="1:5" ht="15">
      <c r="A174" s="8"/>
      <c r="B174" s="13"/>
      <c r="C174" s="13"/>
      <c r="D174" s="13"/>
      <c r="E174" s="13"/>
    </row>
    <row r="175" spans="1:5" ht="15">
      <c r="A175" s="8"/>
      <c r="B175" s="13"/>
      <c r="C175" s="13"/>
      <c r="D175" s="13"/>
      <c r="E175" s="13"/>
    </row>
    <row r="176" spans="1:5" ht="15">
      <c r="A176" s="8"/>
      <c r="B176" s="13"/>
      <c r="C176" s="13"/>
      <c r="D176" s="13"/>
      <c r="E176" s="13"/>
    </row>
    <row r="177" spans="1:5" ht="15">
      <c r="A177" s="8"/>
      <c r="B177" s="13"/>
      <c r="C177" s="13"/>
      <c r="D177" s="13"/>
      <c r="E177" s="13"/>
    </row>
    <row r="178" spans="1:5" ht="15">
      <c r="A178" s="8"/>
      <c r="B178" s="13"/>
      <c r="C178" s="13"/>
      <c r="D178" s="13"/>
      <c r="E178" s="13"/>
    </row>
    <row r="179" spans="1:5" ht="15">
      <c r="A179" s="8"/>
      <c r="B179" s="13"/>
      <c r="C179" s="13"/>
      <c r="D179" s="13"/>
      <c r="E179" s="13"/>
    </row>
    <row r="180" spans="1:5" ht="15">
      <c r="A180" s="8"/>
      <c r="B180" s="13"/>
      <c r="C180" s="13"/>
      <c r="D180" s="13"/>
      <c r="E180" s="13"/>
    </row>
    <row r="181" spans="1:5" ht="15">
      <c r="A181" s="8"/>
      <c r="B181" s="13"/>
      <c r="C181" s="13"/>
      <c r="D181" s="13"/>
      <c r="E181" s="13"/>
    </row>
    <row r="182" spans="1:5" ht="15">
      <c r="A182" s="8"/>
      <c r="B182" s="13"/>
      <c r="C182" s="13"/>
      <c r="D182" s="13"/>
      <c r="E182" s="13"/>
    </row>
    <row r="183" spans="1:5" ht="15">
      <c r="A183" s="8"/>
      <c r="B183" s="13"/>
      <c r="C183" s="13"/>
      <c r="D183" s="13"/>
      <c r="E183" s="13"/>
    </row>
    <row r="184" spans="1:5" ht="15">
      <c r="A184" s="8"/>
      <c r="B184" s="13"/>
      <c r="C184" s="13"/>
      <c r="D184" s="13"/>
      <c r="E184" s="13"/>
    </row>
    <row r="185" spans="1:5" ht="15">
      <c r="A185" s="8"/>
      <c r="B185" s="13"/>
      <c r="C185" s="13"/>
      <c r="D185" s="13"/>
      <c r="E185" s="13"/>
    </row>
    <row r="186" spans="1:5" ht="15">
      <c r="A186" s="8"/>
      <c r="B186" s="13"/>
      <c r="C186" s="13"/>
      <c r="D186" s="13"/>
      <c r="E186" s="13"/>
    </row>
    <row r="187" spans="1:5" ht="15">
      <c r="A187" s="8"/>
      <c r="B187" s="13"/>
      <c r="C187" s="13"/>
      <c r="D187" s="13"/>
      <c r="E187" s="13"/>
    </row>
    <row r="188" spans="1:5" ht="15">
      <c r="A188" s="8"/>
      <c r="B188" s="13"/>
      <c r="C188" s="13"/>
      <c r="D188" s="13"/>
      <c r="E188" s="13"/>
    </row>
    <row r="189" spans="1:5" ht="15">
      <c r="A189" s="8"/>
      <c r="B189" s="13"/>
      <c r="C189" s="13"/>
      <c r="D189" s="13"/>
      <c r="E189" s="13"/>
    </row>
    <row r="190" spans="1:5" ht="15">
      <c r="A190" s="8"/>
      <c r="B190" s="13"/>
      <c r="C190" s="13"/>
      <c r="D190" s="13"/>
      <c r="E190" s="13"/>
    </row>
    <row r="191" spans="1:5" ht="15">
      <c r="A191" s="8"/>
      <c r="B191" s="13"/>
      <c r="C191" s="13"/>
      <c r="D191" s="13"/>
      <c r="E191" s="13"/>
    </row>
    <row r="192" spans="1:5" ht="15">
      <c r="A192" s="8"/>
      <c r="B192" s="13"/>
      <c r="C192" s="13"/>
      <c r="D192" s="13"/>
      <c r="E192" s="13"/>
    </row>
    <row r="193" spans="1:5" ht="15">
      <c r="A193" s="8"/>
      <c r="B193" s="13"/>
      <c r="C193" s="13"/>
      <c r="D193" s="13"/>
      <c r="E193" s="13"/>
    </row>
    <row r="194" spans="1:5" ht="15">
      <c r="A194" s="8"/>
      <c r="B194" s="13"/>
      <c r="C194" s="13"/>
      <c r="D194" s="13"/>
      <c r="E194" s="13"/>
    </row>
    <row r="195" spans="1:5" ht="15">
      <c r="A195" s="8"/>
      <c r="B195" s="13"/>
      <c r="C195" s="13"/>
      <c r="D195" s="13"/>
      <c r="E195" s="13"/>
    </row>
    <row r="196" spans="1:5" ht="15">
      <c r="A196" s="8"/>
      <c r="B196" s="13"/>
      <c r="C196" s="13"/>
      <c r="D196" s="13"/>
      <c r="E196" s="13"/>
    </row>
    <row r="197" spans="1:5" ht="15">
      <c r="A197" s="8"/>
      <c r="B197" s="13"/>
      <c r="C197" s="13"/>
      <c r="D197" s="13"/>
      <c r="E197" s="13"/>
    </row>
    <row r="198" spans="1:5" ht="15">
      <c r="A198" s="8"/>
      <c r="B198" s="13"/>
      <c r="C198" s="13"/>
      <c r="D198" s="13"/>
      <c r="E198" s="13"/>
    </row>
    <row r="199" spans="1:5" ht="15">
      <c r="A199" s="8"/>
      <c r="B199" s="13"/>
      <c r="C199" s="13"/>
      <c r="D199" s="13"/>
      <c r="E199" s="13"/>
    </row>
    <row r="200" spans="1:5" ht="15">
      <c r="A200" s="8"/>
      <c r="B200" s="13"/>
      <c r="C200" s="13"/>
      <c r="D200" s="13"/>
      <c r="E200" s="13"/>
    </row>
    <row r="201" spans="1:5" ht="15">
      <c r="A201" s="8"/>
      <c r="B201" s="13"/>
      <c r="C201" s="13"/>
      <c r="D201" s="13"/>
      <c r="E201" s="13"/>
    </row>
    <row r="202" spans="1:5" ht="15">
      <c r="A202" s="8"/>
      <c r="B202" s="13"/>
      <c r="C202" s="13"/>
      <c r="D202" s="13"/>
      <c r="E202" s="13"/>
    </row>
    <row r="203" spans="1:5" ht="15">
      <c r="A203" s="8"/>
      <c r="B203" s="13"/>
      <c r="C203" s="13"/>
      <c r="D203" s="13"/>
      <c r="E203" s="13"/>
    </row>
    <row r="204" spans="1:5" ht="15">
      <c r="A204" s="8"/>
      <c r="B204" s="13"/>
      <c r="C204" s="13"/>
      <c r="D204" s="13"/>
      <c r="E204" s="13"/>
    </row>
    <row r="205" spans="1:5" ht="15">
      <c r="A205" s="8"/>
      <c r="B205" s="13"/>
      <c r="C205" s="13"/>
      <c r="D205" s="13"/>
      <c r="E205" s="13"/>
    </row>
    <row r="206" spans="1:5" ht="15">
      <c r="A206" s="8"/>
      <c r="B206" s="13"/>
      <c r="C206" s="13"/>
      <c r="D206" s="13"/>
      <c r="E206" s="13"/>
    </row>
    <row r="207" spans="1:5" ht="15">
      <c r="A207" s="8"/>
      <c r="B207" s="13"/>
      <c r="C207" s="13"/>
      <c r="D207" s="13"/>
      <c r="E207" s="13"/>
    </row>
    <row r="208" spans="1:5" ht="15">
      <c r="A208" s="8"/>
      <c r="B208" s="13"/>
      <c r="C208" s="13"/>
      <c r="D208" s="13"/>
      <c r="E208" s="13"/>
    </row>
    <row r="209" spans="1:5" ht="15">
      <c r="A209" s="8"/>
      <c r="B209" s="13"/>
      <c r="C209" s="13"/>
      <c r="D209" s="13"/>
      <c r="E209" s="13"/>
    </row>
    <row r="210" spans="1:5" ht="15">
      <c r="A210" s="8"/>
      <c r="B210" s="13"/>
      <c r="C210" s="13"/>
      <c r="D210" s="13"/>
      <c r="E210" s="13"/>
    </row>
    <row r="211" spans="1:5" ht="15">
      <c r="A211" s="8"/>
      <c r="B211" s="13"/>
      <c r="C211" s="13"/>
      <c r="D211" s="13"/>
      <c r="E211" s="13"/>
    </row>
    <row r="212" spans="1:5" ht="15">
      <c r="A212" s="8"/>
      <c r="B212" s="13"/>
      <c r="C212" s="13"/>
      <c r="D212" s="13"/>
      <c r="E212" s="13"/>
    </row>
    <row r="213" spans="1:5" ht="15">
      <c r="A213" s="8"/>
      <c r="B213" s="13"/>
      <c r="C213" s="13"/>
      <c r="D213" s="13"/>
      <c r="E213" s="13"/>
    </row>
    <row r="214" spans="1:5" ht="15">
      <c r="A214" s="8"/>
      <c r="B214" s="13"/>
      <c r="C214" s="13"/>
      <c r="D214" s="13"/>
      <c r="E214" s="13"/>
    </row>
    <row r="215" spans="1:5" ht="15">
      <c r="A215" s="8"/>
      <c r="B215" s="13"/>
      <c r="C215" s="13"/>
      <c r="D215" s="13"/>
      <c r="E215" s="13"/>
    </row>
    <row r="216" spans="1:5" ht="15">
      <c r="A216" s="8"/>
      <c r="B216" s="13"/>
      <c r="C216" s="13"/>
      <c r="D216" s="13"/>
      <c r="E216" s="13"/>
    </row>
    <row r="217" spans="1:5" ht="15">
      <c r="A217" s="8"/>
      <c r="B217" s="13"/>
      <c r="C217" s="13"/>
      <c r="D217" s="13"/>
      <c r="E217" s="13"/>
    </row>
    <row r="218" spans="1:5" ht="15">
      <c r="A218" s="8"/>
      <c r="B218" s="13"/>
      <c r="C218" s="13"/>
      <c r="D218" s="13"/>
      <c r="E218" s="13"/>
    </row>
    <row r="219" spans="1:5" ht="15">
      <c r="A219" s="8"/>
      <c r="B219" s="13"/>
      <c r="C219" s="13"/>
      <c r="D219" s="13"/>
      <c r="E219" s="13"/>
    </row>
    <row r="220" spans="1:5" ht="15">
      <c r="A220" s="8"/>
      <c r="B220" s="13"/>
      <c r="C220" s="13"/>
      <c r="D220" s="13"/>
      <c r="E220" s="13"/>
    </row>
    <row r="221" spans="1:5" ht="15">
      <c r="A221" s="8"/>
      <c r="B221" s="13"/>
      <c r="C221" s="13"/>
      <c r="D221" s="13"/>
      <c r="E221" s="13"/>
    </row>
    <row r="222" spans="1:5" ht="15">
      <c r="A222" s="8"/>
      <c r="B222" s="13"/>
      <c r="C222" s="13"/>
      <c r="D222" s="13"/>
      <c r="E222" s="13"/>
    </row>
    <row r="223" spans="1:5" ht="15">
      <c r="A223" s="8"/>
      <c r="B223" s="13"/>
      <c r="C223" s="13"/>
      <c r="D223" s="13"/>
      <c r="E223" s="13"/>
    </row>
    <row r="224" spans="1:5" ht="15">
      <c r="A224" s="8"/>
      <c r="B224" s="13"/>
      <c r="C224" s="13"/>
      <c r="D224" s="13"/>
      <c r="E224" s="13"/>
    </row>
    <row r="225" spans="1:5" ht="15">
      <c r="A225" s="8"/>
      <c r="B225" s="13"/>
      <c r="C225" s="13"/>
      <c r="D225" s="13"/>
      <c r="E225" s="13"/>
    </row>
    <row r="226" spans="1:5" ht="15">
      <c r="A226" s="8"/>
      <c r="B226" s="13"/>
      <c r="C226" s="13"/>
      <c r="D226" s="13"/>
      <c r="E226" s="13"/>
    </row>
    <row r="227" spans="1:5" ht="15">
      <c r="A227" s="8"/>
      <c r="B227" s="13"/>
      <c r="C227" s="13"/>
      <c r="D227" s="13"/>
      <c r="E227" s="13"/>
    </row>
    <row r="228" spans="1:5" ht="15">
      <c r="A228" s="8"/>
      <c r="B228" s="13"/>
      <c r="C228" s="13"/>
      <c r="D228" s="13"/>
      <c r="E228" s="13"/>
    </row>
    <row r="229" spans="1:5" ht="15">
      <c r="A229" s="8"/>
      <c r="B229" s="13"/>
      <c r="C229" s="13"/>
      <c r="D229" s="13"/>
      <c r="E229" s="13"/>
    </row>
    <row r="230" spans="1:5" ht="15">
      <c r="A230" s="8"/>
      <c r="B230" s="13"/>
      <c r="C230" s="13"/>
      <c r="D230" s="13"/>
      <c r="E230" s="13"/>
    </row>
    <row r="231" spans="1:5" ht="15">
      <c r="A231" s="8"/>
      <c r="B231" s="13"/>
      <c r="C231" s="13"/>
      <c r="D231" s="13"/>
      <c r="E231" s="13"/>
    </row>
    <row r="232" spans="1:5" ht="15">
      <c r="A232" s="8"/>
      <c r="B232" s="13"/>
      <c r="C232" s="13"/>
      <c r="D232" s="13"/>
      <c r="E232" s="13"/>
    </row>
    <row r="233" spans="1:5" ht="15">
      <c r="A233" s="8"/>
      <c r="B233" s="13"/>
      <c r="C233" s="13"/>
      <c r="D233" s="13"/>
      <c r="E233" s="13"/>
    </row>
    <row r="234" spans="1:5" ht="15">
      <c r="A234" s="8"/>
      <c r="B234" s="13"/>
      <c r="C234" s="13"/>
      <c r="D234" s="13"/>
      <c r="E234" s="13"/>
    </row>
    <row r="235" spans="1:5" ht="15">
      <c r="A235" s="8"/>
      <c r="B235" s="13"/>
      <c r="C235" s="13"/>
      <c r="D235" s="13"/>
      <c r="E235" s="13"/>
    </row>
    <row r="236" spans="1:5" ht="15">
      <c r="A236" s="8"/>
      <c r="B236" s="13"/>
      <c r="C236" s="13"/>
      <c r="D236" s="13"/>
      <c r="E236" s="13"/>
    </row>
    <row r="237" spans="1:5" ht="15">
      <c r="A237" s="8"/>
      <c r="B237" s="13"/>
      <c r="C237" s="13"/>
      <c r="D237" s="13"/>
      <c r="E237" s="13"/>
    </row>
    <row r="238" spans="1:5" ht="15">
      <c r="A238" s="8"/>
      <c r="B238" s="13"/>
      <c r="C238" s="13"/>
      <c r="D238" s="13"/>
      <c r="E238" s="13"/>
    </row>
    <row r="239" spans="1:5" ht="15">
      <c r="A239" s="8"/>
      <c r="B239" s="13"/>
      <c r="C239" s="13"/>
      <c r="D239" s="13"/>
      <c r="E239" s="13"/>
    </row>
    <row r="240" spans="1:5" ht="15">
      <c r="A240" s="8"/>
      <c r="B240" s="13"/>
      <c r="C240" s="13"/>
      <c r="D240" s="13"/>
      <c r="E240" s="13"/>
    </row>
    <row r="241" spans="1:5" ht="15">
      <c r="A241" s="8"/>
      <c r="B241" s="13"/>
      <c r="C241" s="13"/>
      <c r="D241" s="13"/>
      <c r="E241" s="13"/>
    </row>
    <row r="242" spans="1:5" ht="15">
      <c r="A242" s="8"/>
      <c r="B242" s="13"/>
      <c r="C242" s="13"/>
      <c r="D242" s="13"/>
      <c r="E242" s="13"/>
    </row>
    <row r="243" spans="1:5" ht="15">
      <c r="A243" s="8"/>
      <c r="B243" s="13"/>
      <c r="C243" s="13"/>
      <c r="D243" s="13"/>
      <c r="E243" s="13"/>
    </row>
    <row r="244" spans="1:5" ht="15">
      <c r="A244" s="8"/>
      <c r="B244" s="13"/>
      <c r="C244" s="13"/>
      <c r="D244" s="13"/>
      <c r="E244" s="13"/>
    </row>
    <row r="245" spans="1:5" ht="15">
      <c r="A245" s="8"/>
      <c r="B245" s="13"/>
      <c r="C245" s="13"/>
      <c r="D245" s="13"/>
      <c r="E245" s="13"/>
    </row>
    <row r="246" spans="1:5" ht="15">
      <c r="A246" s="8"/>
      <c r="B246" s="13"/>
      <c r="C246" s="13"/>
      <c r="D246" s="13"/>
      <c r="E246" s="13"/>
    </row>
    <row r="247" spans="1:5" ht="15">
      <c r="A247" s="8"/>
      <c r="B247" s="13"/>
      <c r="C247" s="13"/>
      <c r="D247" s="13"/>
      <c r="E247" s="13"/>
    </row>
    <row r="248" spans="1:5" ht="15">
      <c r="A248" s="8"/>
      <c r="B248" s="13"/>
      <c r="C248" s="13"/>
      <c r="D248" s="13"/>
      <c r="E248" s="13"/>
    </row>
    <row r="249" spans="1:5" ht="15">
      <c r="A249" s="8"/>
      <c r="B249" s="13"/>
      <c r="C249" s="13"/>
      <c r="D249" s="13"/>
      <c r="E249" s="13"/>
    </row>
    <row r="250" spans="1:5" ht="15">
      <c r="A250" s="8"/>
      <c r="B250" s="13"/>
      <c r="C250" s="13"/>
      <c r="D250" s="13"/>
      <c r="E250" s="13"/>
    </row>
    <row r="251" spans="1:5" ht="15">
      <c r="A251" s="8"/>
      <c r="B251" s="13"/>
      <c r="C251" s="13"/>
      <c r="D251" s="13"/>
      <c r="E251" s="13"/>
    </row>
    <row r="252" spans="1:5" ht="15">
      <c r="A252" s="8"/>
      <c r="B252" s="13"/>
      <c r="C252" s="13"/>
      <c r="D252" s="13"/>
      <c r="E252" s="13"/>
    </row>
    <row r="253" spans="1:5" ht="15">
      <c r="A253" s="8"/>
      <c r="B253" s="13"/>
      <c r="C253" s="13"/>
      <c r="D253" s="13"/>
      <c r="E253" s="13"/>
    </row>
    <row r="254" spans="1:5" ht="15">
      <c r="A254" s="8"/>
      <c r="B254" s="13"/>
      <c r="C254" s="13"/>
      <c r="D254" s="13"/>
      <c r="E254" s="13"/>
    </row>
    <row r="255" spans="1:5" ht="15">
      <c r="A255" s="8"/>
      <c r="B255" s="13"/>
      <c r="C255" s="13"/>
      <c r="D255" s="13"/>
      <c r="E255" s="13"/>
    </row>
    <row r="256" spans="1:5" ht="15">
      <c r="A256" s="8"/>
      <c r="B256" s="13"/>
      <c r="C256" s="13"/>
      <c r="D256" s="13"/>
      <c r="E256" s="13"/>
    </row>
    <row r="257" spans="1:5" ht="15">
      <c r="A257" s="8"/>
      <c r="B257" s="13"/>
      <c r="C257" s="13"/>
      <c r="D257" s="13"/>
      <c r="E257" s="13"/>
    </row>
    <row r="258" spans="1:5" ht="15">
      <c r="A258" s="8"/>
      <c r="B258" s="13"/>
      <c r="C258" s="13"/>
      <c r="D258" s="13"/>
      <c r="E258" s="13"/>
    </row>
    <row r="259" spans="1:5" ht="15">
      <c r="A259" s="8"/>
      <c r="B259" s="13"/>
      <c r="C259" s="13"/>
      <c r="D259" s="13"/>
      <c r="E259" s="13"/>
    </row>
    <row r="260" spans="1:5" ht="15">
      <c r="A260" s="8"/>
      <c r="B260" s="13"/>
      <c r="C260" s="13"/>
      <c r="D260" s="13"/>
      <c r="E260" s="13"/>
    </row>
    <row r="261" spans="1:5" ht="15">
      <c r="A261" s="8"/>
      <c r="B261" s="13"/>
      <c r="C261" s="13"/>
      <c r="D261" s="13"/>
      <c r="E261" s="13"/>
    </row>
    <row r="262" spans="1:5" ht="15">
      <c r="A262" s="8"/>
      <c r="B262" s="13"/>
      <c r="C262" s="13"/>
      <c r="D262" s="13"/>
      <c r="E262" s="13"/>
    </row>
    <row r="263" spans="1:5" ht="15">
      <c r="A263" s="8"/>
      <c r="B263" s="13"/>
      <c r="C263" s="13"/>
      <c r="D263" s="13"/>
      <c r="E263" s="13"/>
    </row>
    <row r="264" spans="1:5" ht="15">
      <c r="A264" s="8"/>
      <c r="B264" s="13"/>
      <c r="C264" s="13"/>
      <c r="D264" s="13"/>
      <c r="E264" s="13"/>
    </row>
    <row r="265" spans="1:5" ht="15">
      <c r="A265" s="8"/>
      <c r="B265" s="13"/>
      <c r="C265" s="13"/>
      <c r="D265" s="13"/>
      <c r="E265" s="13"/>
    </row>
    <row r="266" spans="1:5" ht="15">
      <c r="A266" s="8"/>
      <c r="B266" s="13"/>
      <c r="C266" s="13"/>
      <c r="D266" s="13"/>
      <c r="E266" s="13"/>
    </row>
    <row r="267" spans="1:5" ht="15">
      <c r="A267" s="8"/>
      <c r="B267" s="13"/>
      <c r="C267" s="13"/>
      <c r="D267" s="13"/>
      <c r="E267" s="13"/>
    </row>
    <row r="268" spans="1:5" ht="15">
      <c r="A268" s="8"/>
      <c r="B268" s="13"/>
      <c r="C268" s="13"/>
      <c r="D268" s="13"/>
      <c r="E268" s="13"/>
    </row>
    <row r="269" spans="1:5" ht="15">
      <c r="A269" s="8"/>
      <c r="B269" s="13"/>
      <c r="C269" s="13"/>
      <c r="D269" s="13"/>
      <c r="E269" s="13"/>
    </row>
    <row r="270" spans="1:5" ht="15">
      <c r="A270" s="8"/>
      <c r="B270" s="13"/>
      <c r="C270" s="13"/>
      <c r="D270" s="13"/>
      <c r="E270" s="13"/>
    </row>
    <row r="271" spans="1:5" ht="15">
      <c r="A271" s="8"/>
      <c r="B271" s="13"/>
      <c r="C271" s="13"/>
      <c r="D271" s="13"/>
      <c r="E271" s="13"/>
    </row>
    <row r="272" spans="1:5" ht="15">
      <c r="A272" s="8"/>
      <c r="B272" s="13"/>
      <c r="C272" s="13"/>
      <c r="D272" s="13"/>
      <c r="E272" s="13"/>
    </row>
    <row r="273" spans="1:5" ht="15">
      <c r="A273" s="8"/>
      <c r="B273" s="13"/>
      <c r="C273" s="13"/>
      <c r="D273" s="13"/>
      <c r="E273" s="13"/>
    </row>
    <row r="274" spans="1:5" ht="15">
      <c r="A274" s="8"/>
      <c r="B274" s="13"/>
      <c r="C274" s="13"/>
      <c r="D274" s="13"/>
      <c r="E274" s="13"/>
    </row>
    <row r="275" spans="1:5" ht="15">
      <c r="A275" s="8"/>
      <c r="B275" s="13"/>
      <c r="C275" s="13"/>
      <c r="D275" s="13"/>
      <c r="E275" s="13"/>
    </row>
    <row r="276" spans="1:5" ht="15">
      <c r="A276" s="8"/>
      <c r="B276" s="13"/>
      <c r="C276" s="13"/>
      <c r="D276" s="13"/>
      <c r="E276" s="13"/>
    </row>
    <row r="277" spans="1:5" ht="15">
      <c r="A277" s="8"/>
      <c r="B277" s="13"/>
      <c r="C277" s="13"/>
      <c r="D277" s="13"/>
      <c r="E277" s="13"/>
    </row>
    <row r="278" spans="1:5" ht="15">
      <c r="A278" s="8"/>
      <c r="B278" s="13"/>
      <c r="C278" s="13"/>
      <c r="D278" s="13"/>
      <c r="E278" s="13"/>
    </row>
    <row r="279" spans="1:5" ht="15">
      <c r="A279" s="8"/>
      <c r="B279" s="13"/>
      <c r="C279" s="13"/>
      <c r="D279" s="13"/>
      <c r="E279" s="13"/>
    </row>
    <row r="280" spans="1:5" ht="15">
      <c r="A280" s="8"/>
      <c r="B280" s="13"/>
      <c r="C280" s="13"/>
      <c r="D280" s="13"/>
      <c r="E280" s="13"/>
    </row>
    <row r="281" spans="1:5" ht="15">
      <c r="A281" s="8"/>
      <c r="B281" s="13"/>
      <c r="C281" s="13"/>
      <c r="D281" s="13"/>
      <c r="E281" s="13"/>
    </row>
    <row r="282" spans="1:5" ht="15">
      <c r="A282" s="8"/>
      <c r="B282" s="13"/>
      <c r="C282" s="13"/>
      <c r="D282" s="13"/>
      <c r="E282" s="13"/>
    </row>
    <row r="283" spans="1:5" ht="15">
      <c r="A283" s="8"/>
      <c r="B283" s="13"/>
      <c r="C283" s="13"/>
      <c r="D283" s="13"/>
      <c r="E283" s="13"/>
    </row>
    <row r="284" spans="1:5" ht="15">
      <c r="A284" s="8"/>
      <c r="B284" s="13"/>
      <c r="C284" s="13"/>
      <c r="D284" s="13"/>
      <c r="E284" s="13"/>
    </row>
    <row r="285" spans="1:5" ht="15">
      <c r="A285" s="8"/>
      <c r="B285" s="13"/>
      <c r="C285" s="13"/>
      <c r="D285" s="13"/>
      <c r="E285" s="13"/>
    </row>
    <row r="286" spans="1:5" ht="15">
      <c r="A286" s="8"/>
      <c r="B286" s="13"/>
      <c r="C286" s="13"/>
      <c r="D286" s="13"/>
      <c r="E286" s="13"/>
    </row>
    <row r="287" spans="1:5" ht="15">
      <c r="A287" s="8"/>
      <c r="B287" s="13"/>
      <c r="C287" s="13"/>
      <c r="D287" s="13"/>
      <c r="E287" s="13"/>
    </row>
    <row r="288" spans="1:5" ht="15">
      <c r="A288" s="8"/>
      <c r="B288" s="13"/>
      <c r="C288" s="13"/>
      <c r="D288" s="13"/>
      <c r="E288" s="13"/>
    </row>
    <row r="289" spans="1:5" ht="15">
      <c r="A289" s="8"/>
      <c r="B289" s="13"/>
      <c r="C289" s="13"/>
      <c r="D289" s="13"/>
      <c r="E289" s="13"/>
    </row>
    <row r="290" spans="1:5" ht="15">
      <c r="A290" s="8"/>
      <c r="B290" s="13"/>
      <c r="C290" s="13"/>
      <c r="D290" s="13"/>
      <c r="E290" s="13"/>
    </row>
    <row r="291" spans="1:5" ht="15">
      <c r="A291" s="8"/>
      <c r="B291" s="13"/>
      <c r="C291" s="13"/>
      <c r="D291" s="13"/>
      <c r="E291" s="13"/>
    </row>
    <row r="292" spans="1:5" ht="15">
      <c r="A292" s="8"/>
      <c r="B292" s="13"/>
      <c r="C292" s="13"/>
      <c r="D292" s="13"/>
      <c r="E292" s="13"/>
    </row>
    <row r="293" spans="1:5" ht="15">
      <c r="A293" s="8"/>
      <c r="B293" s="13"/>
      <c r="C293" s="13"/>
      <c r="D293" s="13"/>
      <c r="E293" s="13"/>
    </row>
    <row r="294" spans="1:5" ht="15">
      <c r="A294" s="8"/>
      <c r="B294" s="13"/>
      <c r="C294" s="13"/>
      <c r="D294" s="13"/>
      <c r="E294" s="13"/>
    </row>
    <row r="295" spans="1:5" ht="15">
      <c r="A295" s="8"/>
      <c r="B295" s="13"/>
      <c r="C295" s="13"/>
      <c r="D295" s="13"/>
      <c r="E295" s="13"/>
    </row>
    <row r="296" spans="1:5" ht="15">
      <c r="A296" s="8"/>
      <c r="B296" s="13"/>
      <c r="C296" s="13"/>
      <c r="D296" s="13"/>
      <c r="E296" s="13"/>
    </row>
    <row r="297" spans="1:5" ht="15">
      <c r="A297" s="8"/>
      <c r="B297" s="13"/>
      <c r="C297" s="13"/>
      <c r="D297" s="13"/>
      <c r="E297" s="13"/>
    </row>
    <row r="298" spans="1:5" ht="15">
      <c r="A298" s="8"/>
      <c r="B298" s="13"/>
      <c r="C298" s="13"/>
      <c r="D298" s="13"/>
      <c r="E298" s="13"/>
    </row>
    <row r="299" spans="1:5" ht="15">
      <c r="A299" s="8"/>
      <c r="B299" s="13"/>
      <c r="C299" s="13"/>
      <c r="D299" s="13"/>
      <c r="E299" s="13"/>
    </row>
    <row r="300" spans="1:5" ht="15">
      <c r="A300" s="8"/>
      <c r="B300" s="13"/>
      <c r="C300" s="13"/>
      <c r="D300" s="13"/>
      <c r="E300" s="13"/>
    </row>
    <row r="301" spans="1:5" ht="15">
      <c r="A301" s="8"/>
      <c r="B301" s="13"/>
      <c r="C301" s="13"/>
      <c r="D301" s="13"/>
      <c r="E301" s="13"/>
    </row>
    <row r="302" spans="1:5" ht="15">
      <c r="A302" s="8"/>
      <c r="B302" s="13"/>
      <c r="C302" s="13"/>
      <c r="D302" s="13"/>
      <c r="E302" s="13"/>
    </row>
    <row r="303" spans="1:5" ht="15">
      <c r="A303" s="8"/>
      <c r="B303" s="13"/>
      <c r="C303" s="13"/>
      <c r="D303" s="13"/>
      <c r="E303" s="13"/>
    </row>
    <row r="304" spans="1:5" ht="15">
      <c r="A304" s="8"/>
      <c r="B304" s="13"/>
      <c r="C304" s="13"/>
      <c r="D304" s="13"/>
      <c r="E304" s="13"/>
    </row>
    <row r="305" spans="1:5" ht="15">
      <c r="A305" s="8"/>
      <c r="B305" s="13"/>
      <c r="C305" s="13"/>
      <c r="D305" s="13"/>
      <c r="E305" s="13"/>
    </row>
    <row r="306" spans="1:5" ht="15">
      <c r="A306" s="8"/>
      <c r="B306" s="13"/>
      <c r="C306" s="13"/>
      <c r="D306" s="13"/>
      <c r="E306" s="13"/>
    </row>
    <row r="307" spans="1:5" ht="15">
      <c r="A307" s="8"/>
      <c r="B307" s="13"/>
      <c r="C307" s="13"/>
      <c r="D307" s="13"/>
      <c r="E307" s="13"/>
    </row>
    <row r="308" spans="1:5" ht="15">
      <c r="A308" s="8"/>
      <c r="B308" s="13"/>
      <c r="C308" s="13"/>
      <c r="D308" s="13"/>
      <c r="E308" s="13"/>
    </row>
    <row r="309" spans="1:5" ht="15">
      <c r="A309" s="8"/>
      <c r="B309" s="13"/>
      <c r="C309" s="13"/>
      <c r="D309" s="13"/>
      <c r="E309" s="13"/>
    </row>
    <row r="310" spans="1:5" ht="15">
      <c r="A310" s="8"/>
      <c r="B310" s="13"/>
      <c r="C310" s="13"/>
      <c r="D310" s="13"/>
      <c r="E310" s="13"/>
    </row>
    <row r="311" spans="1:5" ht="15">
      <c r="A311" s="8"/>
      <c r="B311" s="13"/>
      <c r="C311" s="13"/>
      <c r="D311" s="13"/>
      <c r="E311" s="13"/>
    </row>
    <row r="312" spans="1:5" ht="15">
      <c r="A312" s="8"/>
      <c r="B312" s="13"/>
      <c r="C312" s="13"/>
      <c r="D312" s="13"/>
      <c r="E312" s="13"/>
    </row>
    <row r="313" spans="1:5" ht="15">
      <c r="A313" s="8"/>
      <c r="B313" s="13"/>
      <c r="C313" s="13"/>
      <c r="D313" s="13"/>
      <c r="E313" s="13"/>
    </row>
    <row r="314" spans="1:5" ht="15">
      <c r="A314" s="8"/>
      <c r="B314" s="13"/>
      <c r="C314" s="13"/>
      <c r="D314" s="13"/>
      <c r="E314" s="13"/>
    </row>
    <row r="315" spans="1:5" ht="15">
      <c r="A315" s="8"/>
      <c r="B315" s="13"/>
      <c r="C315" s="13"/>
      <c r="D315" s="13"/>
      <c r="E315" s="13"/>
    </row>
    <row r="316" spans="1:5" ht="15">
      <c r="A316" s="8"/>
      <c r="B316" s="13"/>
      <c r="C316" s="13"/>
      <c r="D316" s="13"/>
      <c r="E316" s="13"/>
    </row>
    <row r="317" spans="1:5" ht="15">
      <c r="A317" s="8"/>
      <c r="B317" s="13"/>
      <c r="C317" s="13"/>
      <c r="D317" s="13"/>
      <c r="E317" s="13"/>
    </row>
    <row r="318" spans="1:5" ht="15">
      <c r="A318" s="8"/>
      <c r="B318" s="13"/>
      <c r="C318" s="13"/>
      <c r="D318" s="13"/>
      <c r="E318" s="13"/>
    </row>
    <row r="319" spans="1:5" ht="15">
      <c r="A319" s="8"/>
      <c r="B319" s="13"/>
      <c r="C319" s="13"/>
      <c r="D319" s="13"/>
      <c r="E319" s="13"/>
    </row>
    <row r="320" spans="1:5" ht="15">
      <c r="A320" s="8"/>
      <c r="B320" s="13"/>
      <c r="C320" s="13"/>
      <c r="D320" s="13"/>
      <c r="E320" s="13"/>
    </row>
    <row r="321" spans="1:5" ht="15">
      <c r="A321" s="8"/>
      <c r="B321" s="13"/>
      <c r="C321" s="13"/>
      <c r="D321" s="13"/>
      <c r="E321" s="13"/>
    </row>
    <row r="322" spans="1:5" ht="15">
      <c r="A322" s="8"/>
      <c r="B322" s="13"/>
      <c r="C322" s="13"/>
      <c r="D322" s="13"/>
      <c r="E322" s="13"/>
    </row>
    <row r="323" spans="1:5" ht="15">
      <c r="A323" s="8"/>
      <c r="B323" s="13"/>
      <c r="C323" s="13"/>
      <c r="D323" s="13"/>
      <c r="E323" s="13"/>
    </row>
    <row r="324" spans="1:5" ht="15">
      <c r="A324" s="8"/>
      <c r="B324" s="13"/>
      <c r="C324" s="13"/>
      <c r="D324" s="13"/>
      <c r="E324" s="13"/>
    </row>
    <row r="325" spans="1:5" ht="15">
      <c r="A325" s="8"/>
      <c r="B325" s="13"/>
      <c r="C325" s="13"/>
      <c r="D325" s="13"/>
      <c r="E325" s="13"/>
    </row>
    <row r="326" spans="1:5" ht="15">
      <c r="A326" s="8"/>
      <c r="B326" s="13"/>
      <c r="C326" s="13"/>
      <c r="D326" s="13"/>
      <c r="E326" s="13"/>
    </row>
    <row r="327" spans="1:5" ht="15">
      <c r="A327" s="8"/>
      <c r="B327" s="13"/>
      <c r="C327" s="13"/>
      <c r="D327" s="13"/>
      <c r="E327" s="13"/>
    </row>
    <row r="328" spans="1:5" ht="15">
      <c r="A328" s="8"/>
      <c r="B328" s="13"/>
      <c r="C328" s="13"/>
      <c r="D328" s="13"/>
      <c r="E328" s="13"/>
    </row>
    <row r="329" spans="1:5" ht="15">
      <c r="A329" s="8"/>
      <c r="B329" s="13"/>
      <c r="C329" s="13"/>
      <c r="D329" s="13"/>
      <c r="E329" s="13"/>
    </row>
    <row r="330" spans="1:5" ht="15">
      <c r="A330" s="8"/>
      <c r="B330" s="13"/>
      <c r="C330" s="13"/>
      <c r="D330" s="13"/>
      <c r="E330" s="13"/>
    </row>
    <row r="331" spans="1:5" ht="15">
      <c r="A331" s="8"/>
      <c r="B331" s="13"/>
      <c r="C331" s="13"/>
      <c r="D331" s="13"/>
      <c r="E331" s="13"/>
    </row>
    <row r="332" spans="1:5" ht="15">
      <c r="A332" s="8"/>
      <c r="B332" s="13"/>
      <c r="C332" s="13"/>
      <c r="D332" s="13"/>
      <c r="E332" s="13"/>
    </row>
    <row r="333" spans="1:5" ht="15">
      <c r="A333" s="8"/>
      <c r="B333" s="13"/>
      <c r="C333" s="13"/>
      <c r="D333" s="13"/>
      <c r="E333" s="13"/>
    </row>
    <row r="334" spans="1:5" ht="15">
      <c r="A334" s="8"/>
      <c r="B334" s="13"/>
      <c r="C334" s="13"/>
      <c r="D334" s="13"/>
      <c r="E334" s="13"/>
    </row>
    <row r="335" spans="1:5" ht="15">
      <c r="A335" s="8"/>
      <c r="B335" s="13"/>
      <c r="C335" s="13"/>
      <c r="D335" s="13"/>
      <c r="E335" s="13"/>
    </row>
    <row r="336" spans="1:5" ht="15">
      <c r="A336" s="8"/>
      <c r="B336" s="13"/>
      <c r="C336" s="13"/>
      <c r="D336" s="13"/>
      <c r="E336" s="13"/>
    </row>
    <row r="337" spans="1:5" ht="15">
      <c r="A337" s="8"/>
      <c r="B337" s="13"/>
      <c r="C337" s="13"/>
      <c r="D337" s="13"/>
      <c r="E337" s="13"/>
    </row>
    <row r="338" spans="1:5" ht="15">
      <c r="A338" s="8"/>
      <c r="B338" s="13"/>
      <c r="C338" s="13"/>
      <c r="D338" s="13"/>
      <c r="E338" s="13"/>
    </row>
    <row r="339" spans="1:5" ht="15">
      <c r="A339" s="8"/>
      <c r="B339" s="13"/>
      <c r="C339" s="13"/>
      <c r="D339" s="13"/>
      <c r="E339" s="13"/>
    </row>
    <row r="340" spans="1:5" ht="15">
      <c r="A340" s="8"/>
      <c r="B340" s="13"/>
      <c r="C340" s="13"/>
      <c r="D340" s="13"/>
      <c r="E340" s="13"/>
    </row>
    <row r="341" spans="1:5" ht="15">
      <c r="A341" s="8"/>
      <c r="B341" s="13"/>
      <c r="C341" s="13"/>
      <c r="D341" s="13"/>
      <c r="E341" s="13"/>
    </row>
    <row r="342" spans="1:5" ht="15">
      <c r="A342" s="8"/>
      <c r="B342" s="13"/>
      <c r="C342" s="13"/>
      <c r="D342" s="13"/>
      <c r="E342" s="13"/>
    </row>
    <row r="343" spans="1:5" ht="15">
      <c r="A343" s="8"/>
      <c r="B343" s="13"/>
      <c r="C343" s="13"/>
      <c r="D343" s="13"/>
      <c r="E343" s="13"/>
    </row>
    <row r="344" spans="1:5" ht="15">
      <c r="A344" s="8"/>
      <c r="B344" s="13"/>
      <c r="C344" s="13"/>
      <c r="D344" s="13"/>
      <c r="E344" s="13"/>
    </row>
    <row r="345" spans="1:5" ht="15">
      <c r="A345" s="8"/>
      <c r="B345" s="13"/>
      <c r="C345" s="13"/>
      <c r="D345" s="13"/>
      <c r="E345" s="13"/>
    </row>
    <row r="346" spans="1:5" ht="15">
      <c r="A346" s="8"/>
      <c r="B346" s="13"/>
      <c r="C346" s="13"/>
      <c r="D346" s="13"/>
      <c r="E346" s="13"/>
    </row>
    <row r="347" spans="1:5" ht="15">
      <c r="A347" s="8"/>
      <c r="B347" s="13"/>
      <c r="C347" s="13"/>
      <c r="D347" s="13"/>
      <c r="E347" s="13"/>
    </row>
    <row r="348" spans="1:5" ht="15">
      <c r="A348" s="8"/>
      <c r="B348" s="13"/>
      <c r="C348" s="13"/>
      <c r="D348" s="13"/>
      <c r="E348" s="13"/>
    </row>
    <row r="349" spans="1:5" ht="15">
      <c r="A349" s="8"/>
      <c r="B349" s="13"/>
      <c r="C349" s="13"/>
      <c r="D349" s="13"/>
      <c r="E349" s="13"/>
    </row>
    <row r="350" spans="1:5" ht="15">
      <c r="A350" s="8"/>
      <c r="B350" s="13"/>
      <c r="C350" s="13"/>
      <c r="D350" s="13"/>
      <c r="E350" s="13"/>
    </row>
    <row r="351" spans="1:5" ht="15">
      <c r="A351" s="8"/>
      <c r="B351" s="13"/>
      <c r="C351" s="13"/>
      <c r="D351" s="13"/>
      <c r="E351" s="13"/>
    </row>
    <row r="352" spans="1:5" ht="15">
      <c r="A352" s="8"/>
      <c r="B352" s="13"/>
      <c r="C352" s="13"/>
      <c r="D352" s="13"/>
      <c r="E352" s="13"/>
    </row>
    <row r="353" spans="1:5" ht="15">
      <c r="A353" s="8"/>
      <c r="B353" s="13"/>
      <c r="C353" s="13"/>
      <c r="D353" s="13"/>
      <c r="E353" s="13"/>
    </row>
    <row r="354" spans="1:5" ht="15">
      <c r="A354" s="8"/>
      <c r="B354" s="13"/>
      <c r="C354" s="13"/>
      <c r="D354" s="13"/>
      <c r="E354" s="13"/>
    </row>
    <row r="355" spans="1:5" ht="15">
      <c r="A355" s="8"/>
      <c r="B355" s="13"/>
      <c r="C355" s="13"/>
      <c r="D355" s="13"/>
      <c r="E355" s="13"/>
    </row>
    <row r="356" spans="1:5" ht="15">
      <c r="A356" s="8"/>
      <c r="B356" s="13"/>
      <c r="C356" s="13"/>
      <c r="D356" s="13"/>
      <c r="E356" s="13"/>
    </row>
    <row r="357" spans="1:5" ht="15">
      <c r="A357" s="8"/>
      <c r="B357" s="13"/>
      <c r="C357" s="13"/>
      <c r="D357" s="13"/>
      <c r="E357" s="13"/>
    </row>
    <row r="358" spans="1:5" ht="15">
      <c r="A358" s="8"/>
      <c r="B358" s="13"/>
      <c r="C358" s="13"/>
      <c r="D358" s="13"/>
      <c r="E358" s="13"/>
    </row>
    <row r="359" spans="1:5" ht="15">
      <c r="A359" s="8"/>
      <c r="B359" s="13"/>
      <c r="C359" s="13"/>
      <c r="D359" s="13"/>
      <c r="E359" s="13"/>
    </row>
    <row r="360" spans="1:5" ht="15">
      <c r="A360" s="8"/>
      <c r="B360" s="13"/>
      <c r="C360" s="13"/>
      <c r="D360" s="13"/>
      <c r="E360" s="13"/>
    </row>
    <row r="361" spans="1:5" ht="15">
      <c r="A361" s="8"/>
      <c r="B361" s="13"/>
      <c r="C361" s="13"/>
      <c r="D361" s="13"/>
      <c r="E361" s="13"/>
    </row>
    <row r="362" spans="1:5" ht="15">
      <c r="A362" s="8"/>
      <c r="B362" s="13"/>
      <c r="C362" s="13"/>
      <c r="D362" s="13"/>
      <c r="E362" s="13"/>
    </row>
    <row r="363" spans="1:5" ht="15">
      <c r="A363" s="8"/>
      <c r="B363" s="13"/>
      <c r="C363" s="13"/>
      <c r="D363" s="13"/>
      <c r="E363" s="13"/>
    </row>
    <row r="364" spans="1:5" ht="15">
      <c r="A364" s="8"/>
      <c r="B364" s="13"/>
      <c r="C364" s="13"/>
      <c r="D364" s="13"/>
      <c r="E364" s="13"/>
    </row>
    <row r="365" spans="1:5" ht="15">
      <c r="A365" s="8"/>
      <c r="B365" s="13"/>
      <c r="C365" s="13"/>
      <c r="D365" s="13"/>
      <c r="E365" s="13"/>
    </row>
    <row r="366" spans="1:5" ht="15">
      <c r="A366" s="8"/>
      <c r="B366" s="13"/>
      <c r="C366" s="13"/>
      <c r="D366" s="13"/>
      <c r="E366" s="13"/>
    </row>
    <row r="367" spans="1:5" ht="15">
      <c r="A367" s="8"/>
      <c r="B367" s="13"/>
      <c r="C367" s="13"/>
      <c r="D367" s="13"/>
      <c r="E367" s="13"/>
    </row>
    <row r="368" spans="1:5" ht="15">
      <c r="A368" s="8"/>
      <c r="B368" s="13"/>
      <c r="C368" s="13"/>
      <c r="D368" s="13"/>
      <c r="E368" s="13"/>
    </row>
    <row r="369" spans="1:5" ht="15">
      <c r="A369" s="8"/>
      <c r="B369" s="13"/>
      <c r="C369" s="13"/>
      <c r="D369" s="13"/>
      <c r="E369" s="13"/>
    </row>
    <row r="370" spans="1:5" ht="15">
      <c r="A370" s="8"/>
      <c r="B370" s="13"/>
      <c r="C370" s="13"/>
      <c r="D370" s="13"/>
      <c r="E370" s="13"/>
    </row>
    <row r="371" spans="1:5" ht="15">
      <c r="A371" s="8"/>
      <c r="B371" s="13"/>
      <c r="C371" s="13"/>
      <c r="D371" s="13"/>
      <c r="E371" s="13"/>
    </row>
    <row r="372" spans="1:5" ht="15">
      <c r="A372" s="8"/>
      <c r="B372" s="13"/>
      <c r="C372" s="13"/>
      <c r="D372" s="13"/>
      <c r="E372" s="13"/>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Gel</dc:creator>
  <cp:keywords/>
  <dc:description/>
  <cp:lastModifiedBy>mgirvin</cp:lastModifiedBy>
  <dcterms:created xsi:type="dcterms:W3CDTF">2010-02-13T19:14:03Z</dcterms:created>
  <dcterms:modified xsi:type="dcterms:W3CDTF">2010-02-18T23:46:32Z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