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155-1180\"/>
    </mc:Choice>
  </mc:AlternateContent>
  <bookViews>
    <workbookView xWindow="480" yWindow="30" windowWidth="24915" windowHeight="12345"/>
  </bookViews>
  <sheets>
    <sheet name="1184" sheetId="1" r:id="rId1"/>
    <sheet name="1184 (an)" sheetId="5" r:id="rId2"/>
    <sheet name="1185" sheetId="2" r:id="rId3"/>
    <sheet name="1185 (an)" sheetId="6" r:id="rId4"/>
  </sheets>
  <calcPr calcId="152511"/>
</workbook>
</file>

<file path=xl/calcChain.xml><?xml version="1.0" encoding="utf-8"?>
<calcChain xmlns="http://schemas.openxmlformats.org/spreadsheetml/2006/main">
  <c r="H24" i="6" l="1"/>
  <c r="H23" i="6"/>
  <c r="H22" i="6"/>
  <c r="H21" i="6"/>
  <c r="F21" i="6"/>
  <c r="E21" i="6"/>
  <c r="B10" i="6"/>
  <c r="C10" i="6" s="1"/>
  <c r="C9" i="6"/>
  <c r="B9" i="6"/>
  <c r="B8" i="6"/>
  <c r="C8" i="6" s="1"/>
  <c r="B7" i="6"/>
  <c r="C7" i="6" s="1"/>
  <c r="B6" i="6"/>
  <c r="C6" i="6" s="1"/>
  <c r="B5" i="6"/>
  <c r="C5" i="6" s="1"/>
  <c r="C4" i="6"/>
  <c r="B4" i="6"/>
  <c r="B3" i="6"/>
  <c r="C3" i="6" s="1"/>
  <c r="B2" i="6"/>
  <c r="D13" i="5"/>
  <c r="A13" i="5"/>
  <c r="D12" i="5"/>
  <c r="A12" i="5"/>
  <c r="D11" i="5"/>
  <c r="A11" i="5"/>
  <c r="D10" i="5"/>
  <c r="A10" i="5"/>
  <c r="D9" i="5"/>
  <c r="A9" i="5"/>
  <c r="D8" i="5"/>
  <c r="A8" i="5"/>
  <c r="A7" i="5"/>
  <c r="A6" i="5"/>
  <c r="A5" i="5"/>
  <c r="A4" i="5"/>
  <c r="C2" i="6" l="1"/>
  <c r="H24" i="2"/>
  <c r="H23" i="2"/>
  <c r="H22" i="2"/>
  <c r="H21" i="2"/>
  <c r="F21" i="2"/>
  <c r="E21" i="2"/>
  <c r="B10" i="2"/>
  <c r="C10" i="2" s="1"/>
  <c r="B9" i="2"/>
  <c r="C9" i="2" s="1"/>
  <c r="B8" i="2"/>
  <c r="C8" i="2" s="1"/>
  <c r="B7" i="2"/>
  <c r="C7" i="2" s="1"/>
  <c r="B6" i="2"/>
  <c r="C6" i="2" s="1"/>
  <c r="B5" i="2"/>
  <c r="C5" i="2" s="1"/>
  <c r="B4" i="2"/>
  <c r="C4" i="2" s="1"/>
  <c r="B3" i="2"/>
  <c r="C3" i="2" s="1"/>
  <c r="B2" i="2"/>
  <c r="J7" i="6" l="1"/>
  <c r="J6" i="6"/>
  <c r="J5" i="6"/>
  <c r="J4" i="6"/>
  <c r="H1" i="6"/>
  <c r="H2" i="6" s="1"/>
  <c r="E4" i="6"/>
  <c r="E7" i="6" s="1"/>
  <c r="C2" i="2"/>
  <c r="H1" i="2" s="1"/>
  <c r="H2" i="2" s="1"/>
  <c r="F4" i="6"/>
  <c r="H7" i="6" l="1"/>
  <c r="H6" i="6"/>
  <c r="H5" i="6"/>
  <c r="H4" i="6"/>
  <c r="E4" i="2"/>
  <c r="J6" i="2"/>
  <c r="J4" i="2"/>
  <c r="J5" i="2"/>
  <c r="H5" i="2"/>
  <c r="H7" i="2"/>
  <c r="H6" i="2"/>
  <c r="H4" i="2"/>
  <c r="J7" i="2"/>
  <c r="F4" i="2" l="1"/>
</calcChain>
</file>

<file path=xl/sharedStrings.xml><?xml version="1.0" encoding="utf-8"?>
<sst xmlns="http://schemas.openxmlformats.org/spreadsheetml/2006/main" count="47" uniqueCount="17">
  <si>
    <t>Number People at Drop In Clinic During noon Hour</t>
  </si>
  <si>
    <t>Frequency</t>
  </si>
  <si>
    <t>Max</t>
  </si>
  <si>
    <t>Count</t>
  </si>
  <si>
    <t>Mean</t>
  </si>
  <si>
    <t>Median</t>
  </si>
  <si>
    <t>Num.</t>
  </si>
  <si>
    <t>Mode</t>
  </si>
  <si>
    <t xml:space="preserve">    </t>
  </si>
  <si>
    <t xml:space="preserve">Excel Magic Trick 1180: Calculate Mean, Median &amp; Mode From Frequency Distribution </t>
  </si>
  <si>
    <t>https://www.youtube.com/watch?v=yEKlVGHJmJs</t>
  </si>
  <si>
    <t>Week Date</t>
  </si>
  <si>
    <r>
      <t xml:space="preserve">Standard Deviation = </t>
    </r>
    <r>
      <rPr>
        <sz val="11"/>
        <color theme="0"/>
        <rFont val="Symbol"/>
        <family val="1"/>
        <charset val="2"/>
      </rPr>
      <t>s</t>
    </r>
  </si>
  <si>
    <t xml:space="preserve">Excel 2013 Statistical Analysis #32: Expected Value Standard &amp; Deviation Discrete Prob. Distribution </t>
  </si>
  <si>
    <t>https://www.youtube.com/watch?v=1CB_6WF_Mbs</t>
  </si>
  <si>
    <t>X with Incremented multiples of 5 Formula</t>
  </si>
  <si>
    <t>X20, X25,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</si>
</sst>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2" fillId="2" borderId="1"/>
    <xf numFmtId="0" fontId="1" fillId="3" borderId="1"/>
  </cellStyleXfs>
  <cellXfs count="14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2"/>
    <xf numFmtId="0" fontId="1" fillId="3" borderId="1" xfId="3"/>
    <xf numFmtId="0" fontId="0" fillId="3" borderId="1" xfId="0" applyFill="1" applyBorder="1"/>
    <xf numFmtId="0" fontId="0" fillId="0" borderId="1" xfId="0" applyBorder="1"/>
    <xf numFmtId="0" fontId="0" fillId="3" borderId="2" xfId="0" applyFill="1" applyBorder="1"/>
    <xf numFmtId="0" fontId="3" fillId="0" borderId="0" xfId="1"/>
    <xf numFmtId="14" fontId="0" fillId="0" borderId="1" xfId="0" applyNumberFormat="1" applyBorder="1"/>
    <xf numFmtId="0" fontId="0" fillId="3" borderId="3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2" xfId="0" applyFill="1" applyBorder="1"/>
  </cellXfs>
  <cellStyles count="4">
    <cellStyle name="blue" xfId="2"/>
    <cellStyle name="formula" xf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50800</xdr:colOff>
      <xdr:row>9</xdr:row>
      <xdr:rowOff>6350</xdr:rowOff>
    </xdr:from>
    <xdr:ext cx="3181351" cy="533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3390900" y="2743200"/>
              <a:ext cx="3181351" cy="5334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n-US" sz="2000" b="0">
                  <a:solidFill>
                    <a:schemeClr val="tx1"/>
                  </a:solidFill>
                  <a:effectLst/>
                  <a:ea typeface="+mn-ea"/>
                  <a:cs typeface="+mn-cs"/>
                  <a:sym typeface="Symbol" panose="05050102010706020507" pitchFamily="18" charset="2"/>
                </a:rPr>
                <a:t>^2 </a:t>
              </a:r>
              <a14:m>
                <m:oMath xmlns:m="http://schemas.openxmlformats.org/officeDocument/2006/math">
                  <m:r>
                    <a:rPr lang="en-US" sz="20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nary>
                    <m:naryPr>
                      <m:chr m:val="∑"/>
                      <m:subHide m:val="on"/>
                      <m:supHide m:val="on"/>
                      <m:ctrlPr>
                        <a:rPr lang="en-US" sz="2000" b="0" i="1">
                          <a:latin typeface="Cambria Math" panose="02040503050406030204" pitchFamily="18" charset="0"/>
                        </a:rPr>
                      </m:ctrlPr>
                    </m:naryPr>
                    <m:sub/>
                    <m:sup/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𝐸</m:t>
                      </m:r>
                      <m:d>
                        <m:dPr>
                          <m:ctrlPr>
                            <a:rPr lang="en-US" sz="20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</m:d>
                      <m:r>
                        <a:rPr lang="en-US" sz="2000" b="0" i="1">
                          <a:latin typeface="Cambria Math" panose="02040503050406030204" pitchFamily="18" charset="0"/>
                        </a:rPr>
                        <m:t>)^2∗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)</m:t>
                      </m:r>
                    </m:e>
                  </m:nary>
                  <m:r>
                    <a:rPr lang="en-US" sz="2000" b="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n-US" sz="2000">
                <a:latin typeface="+mn-lt"/>
              </a:endParaRPr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3390900" y="2743200"/>
              <a:ext cx="3181351" cy="5334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n-US" sz="2000" b="0">
                  <a:solidFill>
                    <a:schemeClr val="tx1"/>
                  </a:solidFill>
                  <a:effectLst/>
                  <a:ea typeface="+mn-ea"/>
                  <a:cs typeface="+mn-cs"/>
                  <a:sym typeface="Symbol" panose="05050102010706020507" pitchFamily="18" charset="2"/>
                </a:rPr>
                <a:t>^2 </a:t>
              </a:r>
              <a:r>
                <a:rPr lang="en-US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2000" b="0" i="0">
                  <a:latin typeface="Cambria Math" panose="02040503050406030204" pitchFamily="18" charset="0"/>
                </a:rPr>
                <a:t>∑▒〖(𝑥−𝐸(𝑥))^2∗𝑃(𝑥)〗  </a:t>
              </a:r>
              <a:endParaRPr lang="en-US" sz="2000">
                <a:latin typeface="+mn-lt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50800</xdr:colOff>
      <xdr:row>9</xdr:row>
      <xdr:rowOff>6350</xdr:rowOff>
    </xdr:from>
    <xdr:ext cx="3181351" cy="533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3384550" y="1911350"/>
              <a:ext cx="3181351" cy="5334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n-US" sz="2000" b="0">
                  <a:solidFill>
                    <a:schemeClr val="tx1"/>
                  </a:solidFill>
                  <a:effectLst/>
                  <a:ea typeface="+mn-ea"/>
                  <a:cs typeface="+mn-cs"/>
                  <a:sym typeface="Symbol" panose="05050102010706020507" pitchFamily="18" charset="2"/>
                </a:rPr>
                <a:t>^2 </a:t>
              </a:r>
              <a14:m>
                <m:oMath xmlns:m="http://schemas.openxmlformats.org/officeDocument/2006/math">
                  <m:r>
                    <a:rPr lang="en-US" sz="20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nary>
                    <m:naryPr>
                      <m:chr m:val="∑"/>
                      <m:subHide m:val="on"/>
                      <m:supHide m:val="on"/>
                      <m:ctrlPr>
                        <a:rPr lang="en-US" sz="2000" b="0" i="1">
                          <a:latin typeface="Cambria Math" panose="02040503050406030204" pitchFamily="18" charset="0"/>
                        </a:rPr>
                      </m:ctrlPr>
                    </m:naryPr>
                    <m:sub/>
                    <m:sup/>
                    <m:e>
                      <m:r>
                        <a:rPr lang="en-US" sz="20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𝐸</m:t>
                      </m:r>
                      <m:d>
                        <m:dPr>
                          <m:ctrlPr>
                            <a:rPr lang="en-US" sz="20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n-US" sz="20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</m:d>
                      <m:r>
                        <a:rPr lang="en-US" sz="2000" b="0" i="1">
                          <a:latin typeface="Cambria Math" panose="02040503050406030204" pitchFamily="18" charset="0"/>
                        </a:rPr>
                        <m:t>)^2∗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𝑥</m:t>
                      </m:r>
                      <m:r>
                        <a:rPr lang="en-US" sz="2000" b="0" i="1">
                          <a:latin typeface="Cambria Math" panose="02040503050406030204" pitchFamily="18" charset="0"/>
                        </a:rPr>
                        <m:t>)</m:t>
                      </m:r>
                    </m:e>
                  </m:nary>
                  <m:r>
                    <a:rPr lang="en-US" sz="2000" b="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n-US" sz="2000">
                <a:latin typeface="+mn-lt"/>
              </a:endParaRPr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3384550" y="1911350"/>
              <a:ext cx="3181351" cy="533400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n-US" sz="2000" b="0">
                  <a:solidFill>
                    <a:schemeClr val="tx1"/>
                  </a:solidFill>
                  <a:effectLst/>
                  <a:ea typeface="+mn-ea"/>
                  <a:cs typeface="+mn-cs"/>
                  <a:sym typeface="Symbol" panose="05050102010706020507" pitchFamily="18" charset="2"/>
                </a:rPr>
                <a:t>^2 </a:t>
              </a:r>
              <a:r>
                <a:rPr lang="en-US" sz="2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2000" b="0" i="0">
                  <a:latin typeface="Cambria Math" panose="02040503050406030204" pitchFamily="18" charset="0"/>
                </a:rPr>
                <a:t>∑▒〖(𝑥−𝐸(𝑥))^2∗𝑃(𝑥)〗  </a:t>
              </a:r>
              <a:endParaRPr lang="en-US" sz="2000">
                <a:latin typeface="+mn-lt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1CB_6WF_Mbs" TargetMode="External"/><Relationship Id="rId2" Type="http://schemas.openxmlformats.org/officeDocument/2006/relationships/hyperlink" Target="https://www.youtube.com/watch?v=yEKlVGHJmJs" TargetMode="External"/><Relationship Id="rId1" Type="http://schemas.openxmlformats.org/officeDocument/2006/relationships/hyperlink" Target="https://www.youtube.com/watch?v=yEKlVGHJmJ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youtube.com/watch?v=1CB_6WF_Mb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1CB_6WF_Mbs" TargetMode="External"/><Relationship Id="rId2" Type="http://schemas.openxmlformats.org/officeDocument/2006/relationships/hyperlink" Target="https://www.youtube.com/watch?v=yEKlVGHJmJs" TargetMode="External"/><Relationship Id="rId1" Type="http://schemas.openxmlformats.org/officeDocument/2006/relationships/hyperlink" Target="https://www.youtube.com/watch?v=yEKlVGHJmJs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youtube.com/watch?v=1CB_6WF_M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F13"/>
  <sheetViews>
    <sheetView tabSelected="1" zoomScale="175" zoomScaleNormal="175" workbookViewId="0">
      <selection activeCell="A4" sqref="A4"/>
    </sheetView>
  </sheetViews>
  <sheetFormatPr defaultRowHeight="15" x14ac:dyDescent="0.25"/>
  <cols>
    <col min="1" max="2" width="11.85546875" customWidth="1"/>
    <col min="5" max="6" width="11.85546875" customWidth="1"/>
  </cols>
  <sheetData>
    <row r="1" spans="1:6" x14ac:dyDescent="0.25">
      <c r="A1" s="11" t="s">
        <v>15</v>
      </c>
      <c r="B1" s="12"/>
      <c r="C1" s="12"/>
      <c r="D1" s="12"/>
      <c r="E1" s="12"/>
      <c r="F1" s="13"/>
    </row>
    <row r="3" spans="1:6" x14ac:dyDescent="0.25">
      <c r="A3" s="2" t="s">
        <v>16</v>
      </c>
    </row>
    <row r="4" spans="1:6" x14ac:dyDescent="0.25">
      <c r="A4" s="5"/>
    </row>
    <row r="5" spans="1:6" x14ac:dyDescent="0.25">
      <c r="A5" s="5"/>
    </row>
    <row r="6" spans="1:6" x14ac:dyDescent="0.25">
      <c r="A6" s="5"/>
    </row>
    <row r="7" spans="1:6" x14ac:dyDescent="0.25">
      <c r="A7" s="5"/>
    </row>
    <row r="8" spans="1:6" x14ac:dyDescent="0.25">
      <c r="A8" s="5"/>
    </row>
    <row r="9" spans="1:6" x14ac:dyDescent="0.25">
      <c r="A9" s="5"/>
    </row>
    <row r="10" spans="1:6" x14ac:dyDescent="0.25">
      <c r="A10" s="5"/>
    </row>
    <row r="11" spans="1:6" x14ac:dyDescent="0.25">
      <c r="A11" s="5"/>
    </row>
    <row r="12" spans="1:6" x14ac:dyDescent="0.25">
      <c r="A12" s="5"/>
    </row>
    <row r="13" spans="1:6" x14ac:dyDescent="0.25">
      <c r="A1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"/>
  <sheetViews>
    <sheetView zoomScale="175" zoomScaleNormal="175" workbookViewId="0">
      <selection activeCell="A3" sqref="A3"/>
    </sheetView>
  </sheetViews>
  <sheetFormatPr defaultRowHeight="15" x14ac:dyDescent="0.25"/>
  <cols>
    <col min="1" max="2" width="11.85546875" customWidth="1"/>
    <col min="5" max="6" width="11.85546875" customWidth="1"/>
  </cols>
  <sheetData>
    <row r="1" spans="1:6" x14ac:dyDescent="0.25">
      <c r="A1" s="11" t="s">
        <v>15</v>
      </c>
      <c r="B1" s="12"/>
      <c r="C1" s="12"/>
      <c r="D1" s="12"/>
      <c r="E1" s="12"/>
      <c r="F1" s="13"/>
    </row>
    <row r="3" spans="1:6" x14ac:dyDescent="0.25">
      <c r="A3" s="2" t="s">
        <v>16</v>
      </c>
    </row>
    <row r="4" spans="1:6" x14ac:dyDescent="0.25">
      <c r="A4" s="5" t="str">
        <f>"X"&amp;ROWS(A$4:A4)*5+15</f>
        <v>X20</v>
      </c>
    </row>
    <row r="5" spans="1:6" x14ac:dyDescent="0.25">
      <c r="A5" s="5" t="str">
        <f>"X"&amp;ROWS(A$4:A5)*5+15</f>
        <v>X25</v>
      </c>
    </row>
    <row r="6" spans="1:6" x14ac:dyDescent="0.25">
      <c r="A6" s="5" t="str">
        <f>"X"&amp;ROWS(A$4:A6)*5+15</f>
        <v>X30</v>
      </c>
    </row>
    <row r="7" spans="1:6" x14ac:dyDescent="0.25">
      <c r="A7" s="5" t="str">
        <f>"X"&amp;ROWS(A$4:A7)*5+15</f>
        <v>X35</v>
      </c>
      <c r="D7" s="2" t="s">
        <v>16</v>
      </c>
    </row>
    <row r="8" spans="1:6" x14ac:dyDescent="0.25">
      <c r="A8" s="5" t="str">
        <f>"X"&amp;ROWS(A$4:A8)*5+15</f>
        <v>X40</v>
      </c>
      <c r="D8" s="5" t="str">
        <f>"X"&amp;ROWS(D$8:D8)*5+15</f>
        <v>X20</v>
      </c>
    </row>
    <row r="9" spans="1:6" x14ac:dyDescent="0.25">
      <c r="A9" s="5" t="str">
        <f>"X"&amp;ROWS(A$4:A9)*5+15</f>
        <v>X45</v>
      </c>
      <c r="D9" s="5" t="str">
        <f>"X"&amp;ROWS(D$8:D9)*5+15</f>
        <v>X25</v>
      </c>
    </row>
    <row r="10" spans="1:6" x14ac:dyDescent="0.25">
      <c r="A10" s="5" t="str">
        <f>"X"&amp;ROWS(A$4:A10)*5+15</f>
        <v>X50</v>
      </c>
      <c r="D10" s="5" t="str">
        <f>"X"&amp;ROWS(D$8:D10)*5+15</f>
        <v>X30</v>
      </c>
    </row>
    <row r="11" spans="1:6" x14ac:dyDescent="0.25">
      <c r="A11" s="5" t="str">
        <f>"X"&amp;ROWS(A$4:A11)*5+15</f>
        <v>X55</v>
      </c>
      <c r="D11" s="5" t="str">
        <f>"X"&amp;ROWS(D$8:D11)*5+15</f>
        <v>X35</v>
      </c>
    </row>
    <row r="12" spans="1:6" x14ac:dyDescent="0.25">
      <c r="A12" s="5" t="str">
        <f>"X"&amp;ROWS(A$4:A12)*5+15</f>
        <v>X60</v>
      </c>
      <c r="D12" s="5" t="str">
        <f>"X"&amp;ROWS(D$8:D12)*5+15</f>
        <v>X40</v>
      </c>
    </row>
    <row r="13" spans="1:6" x14ac:dyDescent="0.25">
      <c r="A13" s="5" t="str">
        <f>"X"&amp;ROWS(A$4:A13)*5+15</f>
        <v>X65</v>
      </c>
      <c r="D13" s="5" t="str">
        <f>"X"&amp;ROWS(D$8:D13)*5+15</f>
        <v>X45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J73"/>
  <sheetViews>
    <sheetView topLeftCell="B1" zoomScale="150" zoomScaleNormal="150" workbookViewId="0">
      <selection activeCell="E7" sqref="E7"/>
    </sheetView>
  </sheetViews>
  <sheetFormatPr defaultRowHeight="15" x14ac:dyDescent="0.25"/>
  <cols>
    <col min="1" max="1" width="12.28515625" customWidth="1"/>
    <col min="2" max="2" width="24.7109375" customWidth="1"/>
    <col min="3" max="3" width="10.28515625" bestFit="1" customWidth="1"/>
    <col min="4" max="4" width="2.7109375" customWidth="1"/>
    <col min="5" max="5" width="21.28515625" customWidth="1"/>
    <col min="6" max="6" width="11.140625" customWidth="1"/>
    <col min="7" max="7" width="12.7109375" customWidth="1"/>
  </cols>
  <sheetData>
    <row r="1" spans="2:10" ht="30" x14ac:dyDescent="0.25">
      <c r="B1" s="1" t="s">
        <v>0</v>
      </c>
      <c r="C1" s="2" t="s">
        <v>1</v>
      </c>
      <c r="G1" s="3" t="s">
        <v>2</v>
      </c>
      <c r="H1" s="4">
        <f>MAX(C2:C10)</f>
        <v>10</v>
      </c>
    </row>
    <row r="2" spans="2:10" x14ac:dyDescent="0.25">
      <c r="B2" s="5">
        <f>IF(ROWS(B$2:B2)&gt;SUMPRODUCT(--(FREQUENCY($B$21:$B$73,$B$21:$B$73)&gt;0)),"",INDEX($B$21:$B$73,_xlfn.AGGREGATE(15,6,(ROW($B$21:$B$73)-ROW($B$21)+1)/(FREQUENCY($B$21:$B$73,$B$21:$B$73)&gt;0),ROWS(B$2:B2))))</f>
        <v>1</v>
      </c>
      <c r="C2" s="5">
        <f>IF(ISTEXT(B2),"",COUNTIFS($B$21:$B$73,B2))</f>
        <v>10</v>
      </c>
      <c r="G2" s="3" t="s">
        <v>3</v>
      </c>
      <c r="H2" s="4">
        <f>COUNTIFS(C2:C10,H1)</f>
        <v>2</v>
      </c>
    </row>
    <row r="3" spans="2:10" x14ac:dyDescent="0.25">
      <c r="B3" s="5">
        <f>IF(ROWS(B$2:B3)&gt;SUMPRODUCT(--(FREQUENCY($B$21:$B$73,$B$21:$B$73)&gt;0)),"",INDEX($B$21:$B$73,_xlfn.AGGREGATE(15,6,(ROW($B$21:$B$73)-ROW($B$21)+1)/(FREQUENCY($B$21:$B$73,$B$21:$B$73)&gt;0),ROWS(B$2:B3))))</f>
        <v>2</v>
      </c>
      <c r="C3" s="5">
        <f>IF(ISTEXT(B3),"",COUNTIFS($B$21:$B$73,B3))</f>
        <v>5</v>
      </c>
      <c r="E3" s="3" t="s">
        <v>4</v>
      </c>
      <c r="F3" s="3" t="s">
        <v>5</v>
      </c>
      <c r="G3" s="3" t="s">
        <v>6</v>
      </c>
      <c r="H3" s="3" t="s">
        <v>7</v>
      </c>
      <c r="J3" s="3" t="s">
        <v>7</v>
      </c>
    </row>
    <row r="4" spans="2:10" x14ac:dyDescent="0.25">
      <c r="B4" s="5">
        <f>IF(ROWS(B$2:B4)&gt;SUMPRODUCT(--(FREQUENCY($B$21:$B$73,$B$21:$B$73)&gt;0)),"",INDEX($B$21:$B$73,_xlfn.AGGREGATE(15,6,(ROW($B$21:$B$73)-ROW($B$21)+1)/(FREQUENCY($B$21:$B$73,$B$21:$B$73)&gt;0),ROWS(B$2:B4))))</f>
        <v>3</v>
      </c>
      <c r="C4" s="5">
        <f>IF(ISTEXT(B4),"",COUNTIFS($B$21:$B$73,B4))</f>
        <v>4</v>
      </c>
      <c r="E4" s="5">
        <f>SUMPRODUCT(B2:B10,C2:C10)/SUM(C2:C10)</f>
        <v>4.6226415094339623</v>
      </c>
      <c r="F4" s="5">
        <f ca="1">_xlfn.AGGREGATE(19,6,B2:B10/(C2:C10&gt;=(COLUMN(INDIRECT("1:"&amp;MAX(C2:C10))))),2)</f>
        <v>5</v>
      </c>
      <c r="G4" s="6">
        <v>1</v>
      </c>
      <c r="H4" s="7">
        <f>IF(G4&gt;H$2,"",_xlfn.AGGREGATE(15,6,$B$2:$B$10/($C$2:$C$10=$H$1),G4))</f>
        <v>1</v>
      </c>
      <c r="J4" s="5">
        <f>IF(ROWS(J$4:J4)&gt;COUNTIFS($C$2:$C$10,MAX($C$2:$C$10)),"",_xlfn.AGGREGATE(15,6,$B$2:$B$10/($C$2:$C$10=MAX($C$2:$C$10)),ROWS(J$4:J4)))</f>
        <v>1</v>
      </c>
    </row>
    <row r="5" spans="2:10" x14ac:dyDescent="0.25">
      <c r="B5" s="5">
        <f>IF(ROWS(B$2:B5)&gt;SUMPRODUCT(--(FREQUENCY($B$21:$B$73,$B$21:$B$73)&gt;0)),"",INDEX($B$21:$B$73,_xlfn.AGGREGATE(15,6,(ROW($B$21:$B$73)-ROW($B$21)+1)/(FREQUENCY($B$21:$B$73,$B$21:$B$73)&gt;0),ROWS(B$2:B5))))</f>
        <v>4</v>
      </c>
      <c r="C5" s="5">
        <f>IF(ISTEXT(B5),"",COUNTIFS($B$21:$B$73,B5))</f>
        <v>2</v>
      </c>
      <c r="G5" s="6">
        <v>2</v>
      </c>
      <c r="H5" s="7">
        <f t="shared" ref="H5:H7" si="0">IF(G5&gt;H$2,"",_xlfn.AGGREGATE(15,6,$B$2:$B$10/($C$2:$C$10=$H$1),G5))</f>
        <v>5</v>
      </c>
      <c r="J5" s="5">
        <f>IF(ROWS(J$4:J5)&gt;COUNTIFS($C$2:$C$10,MAX($C$2:$C$10)),"",_xlfn.AGGREGATE(15,6,$B$2:$B$10/($C$2:$C$10=MAX($C$2:$C$10)),ROWS(J$4:J5)))</f>
        <v>5</v>
      </c>
    </row>
    <row r="6" spans="2:10" x14ac:dyDescent="0.25">
      <c r="B6" s="5">
        <f>IF(ROWS(B$2:B6)&gt;SUMPRODUCT(--(FREQUENCY($B$21:$B$73,$B$21:$B$73)&gt;0)),"",INDEX($B$21:$B$73,_xlfn.AGGREGATE(15,6,(ROW($B$21:$B$73)-ROW($B$21)+1)/(FREQUENCY($B$21:$B$73,$B$21:$B$73)&gt;0),ROWS(B$2:B6))))</f>
        <v>5</v>
      </c>
      <c r="C6" s="5">
        <f>IF(ISTEXT(B6),"",COUNTIFS($B$21:$B$73,B6))</f>
        <v>10</v>
      </c>
      <c r="E6" s="3" t="s">
        <v>12</v>
      </c>
      <c r="F6" t="s">
        <v>8</v>
      </c>
      <c r="G6" s="6">
        <v>3</v>
      </c>
      <c r="H6" s="7" t="str">
        <f t="shared" si="0"/>
        <v/>
      </c>
      <c r="J6" s="5" t="str">
        <f>IF(ROWS(J$4:J6)&gt;COUNTIFS($C$2:$C$10,MAX($C$2:$C$10)),"",_xlfn.AGGREGATE(15,6,$B$2:$B$10/($C$2:$C$10=MAX($C$2:$C$10)),ROWS(J$4:J6)))</f>
        <v/>
      </c>
    </row>
    <row r="7" spans="2:10" x14ac:dyDescent="0.25">
      <c r="B7" s="5">
        <f>IF(ROWS(B$2:B7)&gt;SUMPRODUCT(--(FREQUENCY($B$21:$B$73,$B$21:$B$73)&gt;0)),"",INDEX($B$21:$B$73,_xlfn.AGGREGATE(15,6,(ROW($B$21:$B$73)-ROW($B$21)+1)/(FREQUENCY($B$21:$B$73,$B$21:$B$73)&gt;0),ROWS(B$2:B7))))</f>
        <v>6</v>
      </c>
      <c r="C7" s="5">
        <f>IF(ISTEXT(B7),"",COUNTIFS($B$21:$B$73,B7))</f>
        <v>9</v>
      </c>
      <c r="E7" s="5"/>
      <c r="G7" s="6">
        <v>4</v>
      </c>
      <c r="H7" s="7" t="str">
        <f t="shared" si="0"/>
        <v/>
      </c>
      <c r="J7" s="5" t="str">
        <f>IF(ROWS(J$4:J7)&gt;COUNTIFS($C$2:$C$10,MAX($C$2:$C$10)),"",_xlfn.AGGREGATE(15,6,$B$2:$B$10/($C$2:$C$10=MAX($C$2:$C$10)),ROWS(J$4:J7)))</f>
        <v/>
      </c>
    </row>
    <row r="8" spans="2:10" x14ac:dyDescent="0.25">
      <c r="B8" s="5">
        <f>IF(ROWS(B$2:B8)&gt;SUMPRODUCT(--(FREQUENCY($B$21:$B$73,$B$21:$B$73)&gt;0)),"",INDEX($B$21:$B$73,_xlfn.AGGREGATE(15,6,(ROW($B$21:$B$73)-ROW($B$21)+1)/(FREQUENCY($B$21:$B$73,$B$21:$B$73)&gt;0),ROWS(B$2:B8))))</f>
        <v>7</v>
      </c>
      <c r="C8" s="5">
        <f>IF(ISTEXT(B8),"",COUNTIFS($B$21:$B$73,B8))</f>
        <v>5</v>
      </c>
    </row>
    <row r="9" spans="2:10" x14ac:dyDescent="0.25">
      <c r="B9" s="5">
        <f>IF(ROWS(B$2:B9)&gt;SUMPRODUCT(--(FREQUENCY($B$21:$B$73,$B$21:$B$73)&gt;0)),"",INDEX($B$21:$B$73,_xlfn.AGGREGATE(15,6,(ROW($B$21:$B$73)-ROW($B$21)+1)/(FREQUENCY($B$21:$B$73,$B$21:$B$73)&gt;0),ROWS(B$2:B9))))</f>
        <v>8</v>
      </c>
      <c r="C9" s="5">
        <f>IF(ISTEXT(B9),"",COUNTIFS($B$21:$B$73,B9))</f>
        <v>6</v>
      </c>
    </row>
    <row r="10" spans="2:10" x14ac:dyDescent="0.25">
      <c r="B10" s="5">
        <f>IF(ROWS(B$2:B10)&gt;SUMPRODUCT(--(FREQUENCY($B$21:$B$73,$B$21:$B$73)&gt;0)),"",INDEX($B$21:$B$73,_xlfn.AGGREGATE(15,6,(ROW($B$21:$B$73)-ROW($B$21)+1)/(FREQUENCY($B$21:$B$73,$B$21:$B$73)&gt;0),ROWS(B$2:B10))))</f>
        <v>9</v>
      </c>
      <c r="C10" s="5">
        <f>IF(ISTEXT(B10),"",COUNTIFS($B$21:$B$73,B10))</f>
        <v>2</v>
      </c>
    </row>
    <row r="11" spans="2:10" x14ac:dyDescent="0.25">
      <c r="H11" s="8"/>
    </row>
    <row r="12" spans="2:10" x14ac:dyDescent="0.25">
      <c r="H12" s="8"/>
    </row>
    <row r="13" spans="2:10" ht="3.75" customHeight="1" x14ac:dyDescent="0.25">
      <c r="H13" s="8"/>
    </row>
    <row r="14" spans="2:10" x14ac:dyDescent="0.25">
      <c r="E14" s="8" t="s">
        <v>9</v>
      </c>
      <c r="H14" s="8"/>
    </row>
    <row r="15" spans="2:10" x14ac:dyDescent="0.25">
      <c r="E15" s="8" t="s">
        <v>10</v>
      </c>
      <c r="H15" s="8"/>
    </row>
    <row r="16" spans="2:10" x14ac:dyDescent="0.25">
      <c r="E16" s="8" t="s">
        <v>13</v>
      </c>
    </row>
    <row r="17" spans="1:8" x14ac:dyDescent="0.25">
      <c r="E17" s="8" t="s">
        <v>14</v>
      </c>
    </row>
    <row r="18" spans="1:8" ht="5.25" customHeight="1" x14ac:dyDescent="0.25"/>
    <row r="19" spans="1:8" x14ac:dyDescent="0.25">
      <c r="H19" s="8"/>
    </row>
    <row r="20" spans="1:8" ht="30" x14ac:dyDescent="0.25">
      <c r="A20" s="1" t="s">
        <v>11</v>
      </c>
      <c r="B20" s="1" t="s">
        <v>0</v>
      </c>
      <c r="E20" s="3" t="s">
        <v>4</v>
      </c>
      <c r="F20" s="3" t="s">
        <v>5</v>
      </c>
      <c r="G20" s="3" t="s">
        <v>6</v>
      </c>
      <c r="H20" s="3" t="s">
        <v>7</v>
      </c>
    </row>
    <row r="21" spans="1:8" x14ac:dyDescent="0.25">
      <c r="A21" s="9">
        <v>42017</v>
      </c>
      <c r="B21" s="6">
        <v>1</v>
      </c>
      <c r="E21" s="5">
        <f>AVERAGE(B21:B73)</f>
        <v>4.6226415094339623</v>
      </c>
      <c r="F21" s="10">
        <f>MEDIAN(B21:B73)</f>
        <v>5</v>
      </c>
      <c r="G21" s="6">
        <v>1</v>
      </c>
      <c r="H21" s="7">
        <f t="shared" ref="H21:H24" si="1">IFERROR(SMALL(_xlfn.MODE.MULT($B$21:$B$73),G21),"")</f>
        <v>1</v>
      </c>
    </row>
    <row r="22" spans="1:8" x14ac:dyDescent="0.25">
      <c r="A22" s="9">
        <v>42020</v>
      </c>
      <c r="B22" s="6">
        <v>1</v>
      </c>
      <c r="G22" s="6">
        <v>2</v>
      </c>
      <c r="H22" s="7">
        <f t="shared" si="1"/>
        <v>5</v>
      </c>
    </row>
    <row r="23" spans="1:8" x14ac:dyDescent="0.25">
      <c r="A23" s="9">
        <v>42024</v>
      </c>
      <c r="B23" s="6">
        <v>1</v>
      </c>
      <c r="G23" s="6">
        <v>3</v>
      </c>
      <c r="H23" s="7" t="str">
        <f t="shared" si="1"/>
        <v/>
      </c>
    </row>
    <row r="24" spans="1:8" x14ac:dyDescent="0.25">
      <c r="A24" s="9">
        <v>42025</v>
      </c>
      <c r="B24" s="6">
        <v>1</v>
      </c>
      <c r="G24" s="6">
        <v>4</v>
      </c>
      <c r="H24" s="7" t="str">
        <f t="shared" si="1"/>
        <v/>
      </c>
    </row>
    <row r="25" spans="1:8" x14ac:dyDescent="0.25">
      <c r="A25" s="9">
        <v>42026</v>
      </c>
      <c r="B25" s="6">
        <v>1</v>
      </c>
    </row>
    <row r="26" spans="1:8" x14ac:dyDescent="0.25">
      <c r="A26" s="9">
        <v>42030</v>
      </c>
      <c r="B26" s="6">
        <v>1</v>
      </c>
    </row>
    <row r="27" spans="1:8" x14ac:dyDescent="0.25">
      <c r="A27" s="9">
        <v>42038</v>
      </c>
      <c r="B27" s="6">
        <v>1</v>
      </c>
    </row>
    <row r="28" spans="1:8" x14ac:dyDescent="0.25">
      <c r="A28" s="9">
        <v>42048</v>
      </c>
      <c r="B28" s="6">
        <v>1</v>
      </c>
    </row>
    <row r="29" spans="1:8" x14ac:dyDescent="0.25">
      <c r="A29" s="9">
        <v>42072</v>
      </c>
      <c r="B29" s="6">
        <v>1</v>
      </c>
    </row>
    <row r="30" spans="1:8" x14ac:dyDescent="0.25">
      <c r="A30" s="9">
        <v>42081</v>
      </c>
      <c r="B30" s="6">
        <v>1</v>
      </c>
    </row>
    <row r="31" spans="1:8" x14ac:dyDescent="0.25">
      <c r="A31" s="9">
        <v>42019</v>
      </c>
      <c r="B31" s="6">
        <v>2</v>
      </c>
    </row>
    <row r="32" spans="1:8" x14ac:dyDescent="0.25">
      <c r="A32" s="9">
        <v>42023</v>
      </c>
      <c r="B32" s="6">
        <v>2</v>
      </c>
    </row>
    <row r="33" spans="1:2" x14ac:dyDescent="0.25">
      <c r="A33" s="9">
        <v>42031</v>
      </c>
      <c r="B33" s="6">
        <v>2</v>
      </c>
    </row>
    <row r="34" spans="1:2" x14ac:dyDescent="0.25">
      <c r="A34" s="9">
        <v>42079</v>
      </c>
      <c r="B34" s="6">
        <v>2</v>
      </c>
    </row>
    <row r="35" spans="1:2" x14ac:dyDescent="0.25">
      <c r="A35" s="9">
        <v>42080</v>
      </c>
      <c r="B35" s="6">
        <v>2</v>
      </c>
    </row>
    <row r="36" spans="1:2" x14ac:dyDescent="0.25">
      <c r="A36" s="9">
        <v>42010</v>
      </c>
      <c r="B36" s="6">
        <v>3</v>
      </c>
    </row>
    <row r="37" spans="1:2" x14ac:dyDescent="0.25">
      <c r="A37" s="9">
        <v>42054</v>
      </c>
      <c r="B37" s="6">
        <v>3</v>
      </c>
    </row>
    <row r="38" spans="1:2" x14ac:dyDescent="0.25">
      <c r="A38" s="9">
        <v>42067</v>
      </c>
      <c r="B38" s="6">
        <v>3</v>
      </c>
    </row>
    <row r="39" spans="1:2" x14ac:dyDescent="0.25">
      <c r="A39" s="9">
        <v>42068</v>
      </c>
      <c r="B39" s="6">
        <v>3</v>
      </c>
    </row>
    <row r="40" spans="1:2" x14ac:dyDescent="0.25">
      <c r="A40" s="9">
        <v>42037</v>
      </c>
      <c r="B40" s="6">
        <v>4</v>
      </c>
    </row>
    <row r="41" spans="1:2" x14ac:dyDescent="0.25">
      <c r="A41" s="9">
        <v>42060</v>
      </c>
      <c r="B41" s="6">
        <v>4</v>
      </c>
    </row>
    <row r="42" spans="1:2" x14ac:dyDescent="0.25">
      <c r="A42" s="9">
        <v>42016</v>
      </c>
      <c r="B42" s="6">
        <v>5</v>
      </c>
    </row>
    <row r="43" spans="1:2" x14ac:dyDescent="0.25">
      <c r="A43" s="9">
        <v>42034</v>
      </c>
      <c r="B43" s="6">
        <v>5</v>
      </c>
    </row>
    <row r="44" spans="1:2" x14ac:dyDescent="0.25">
      <c r="A44" s="9">
        <v>42045</v>
      </c>
      <c r="B44" s="6">
        <v>5</v>
      </c>
    </row>
    <row r="45" spans="1:2" x14ac:dyDescent="0.25">
      <c r="A45" s="9">
        <v>42046</v>
      </c>
      <c r="B45" s="6">
        <v>5</v>
      </c>
    </row>
    <row r="46" spans="1:2" x14ac:dyDescent="0.25">
      <c r="A46" s="9">
        <v>42051</v>
      </c>
      <c r="B46" s="6">
        <v>5</v>
      </c>
    </row>
    <row r="47" spans="1:2" x14ac:dyDescent="0.25">
      <c r="A47" s="9">
        <v>42052</v>
      </c>
      <c r="B47" s="6">
        <v>5</v>
      </c>
    </row>
    <row r="48" spans="1:2" x14ac:dyDescent="0.25">
      <c r="A48" s="9">
        <v>42053</v>
      </c>
      <c r="B48" s="6">
        <v>5</v>
      </c>
    </row>
    <row r="49" spans="1:2" x14ac:dyDescent="0.25">
      <c r="A49" s="9">
        <v>42058</v>
      </c>
      <c r="B49" s="6">
        <v>5</v>
      </c>
    </row>
    <row r="50" spans="1:2" x14ac:dyDescent="0.25">
      <c r="A50" s="9">
        <v>42061</v>
      </c>
      <c r="B50" s="6">
        <v>5</v>
      </c>
    </row>
    <row r="51" spans="1:2" x14ac:dyDescent="0.25">
      <c r="A51" s="9">
        <v>42065</v>
      </c>
      <c r="B51" s="6">
        <v>5</v>
      </c>
    </row>
    <row r="52" spans="1:2" x14ac:dyDescent="0.25">
      <c r="A52" s="9">
        <v>42018</v>
      </c>
      <c r="B52" s="6">
        <v>6</v>
      </c>
    </row>
    <row r="53" spans="1:2" x14ac:dyDescent="0.25">
      <c r="A53" s="9">
        <v>42032</v>
      </c>
      <c r="B53" s="6">
        <v>6</v>
      </c>
    </row>
    <row r="54" spans="1:2" x14ac:dyDescent="0.25">
      <c r="A54" s="9">
        <v>42039</v>
      </c>
      <c r="B54" s="6">
        <v>6</v>
      </c>
    </row>
    <row r="55" spans="1:2" x14ac:dyDescent="0.25">
      <c r="A55" s="9">
        <v>42040</v>
      </c>
      <c r="B55" s="6">
        <v>6</v>
      </c>
    </row>
    <row r="56" spans="1:2" x14ac:dyDescent="0.25">
      <c r="A56" s="9">
        <v>42041</v>
      </c>
      <c r="B56" s="6">
        <v>6</v>
      </c>
    </row>
    <row r="57" spans="1:2" x14ac:dyDescent="0.25">
      <c r="A57" s="9">
        <v>42044</v>
      </c>
      <c r="B57" s="6">
        <v>6</v>
      </c>
    </row>
    <row r="58" spans="1:2" x14ac:dyDescent="0.25">
      <c r="A58" s="9">
        <v>42047</v>
      </c>
      <c r="B58" s="6">
        <v>6</v>
      </c>
    </row>
    <row r="59" spans="1:2" x14ac:dyDescent="0.25">
      <c r="A59" s="9">
        <v>42059</v>
      </c>
      <c r="B59" s="6">
        <v>6</v>
      </c>
    </row>
    <row r="60" spans="1:2" x14ac:dyDescent="0.25">
      <c r="A60" s="9">
        <v>42075</v>
      </c>
      <c r="B60" s="6">
        <v>6</v>
      </c>
    </row>
    <row r="61" spans="1:2" x14ac:dyDescent="0.25">
      <c r="A61" s="9">
        <v>42009</v>
      </c>
      <c r="B61" s="6">
        <v>7</v>
      </c>
    </row>
    <row r="62" spans="1:2" x14ac:dyDescent="0.25">
      <c r="A62" s="9">
        <v>42011</v>
      </c>
      <c r="B62" s="6">
        <v>7</v>
      </c>
    </row>
    <row r="63" spans="1:2" x14ac:dyDescent="0.25">
      <c r="A63" s="9">
        <v>42012</v>
      </c>
      <c r="B63" s="6">
        <v>7</v>
      </c>
    </row>
    <row r="64" spans="1:2" x14ac:dyDescent="0.25">
      <c r="A64" s="9">
        <v>42069</v>
      </c>
      <c r="B64" s="6">
        <v>7</v>
      </c>
    </row>
    <row r="65" spans="1:2" x14ac:dyDescent="0.25">
      <c r="A65" s="9">
        <v>42073</v>
      </c>
      <c r="B65" s="6">
        <v>7</v>
      </c>
    </row>
    <row r="66" spans="1:2" x14ac:dyDescent="0.25">
      <c r="A66" s="9">
        <v>42013</v>
      </c>
      <c r="B66" s="6">
        <v>8</v>
      </c>
    </row>
    <row r="67" spans="1:2" x14ac:dyDescent="0.25">
      <c r="A67" s="9">
        <v>42027</v>
      </c>
      <c r="B67" s="6">
        <v>8</v>
      </c>
    </row>
    <row r="68" spans="1:2" x14ac:dyDescent="0.25">
      <c r="A68" s="9">
        <v>42033</v>
      </c>
      <c r="B68" s="6">
        <v>8</v>
      </c>
    </row>
    <row r="69" spans="1:2" x14ac:dyDescent="0.25">
      <c r="A69" s="9">
        <v>42062</v>
      </c>
      <c r="B69" s="6">
        <v>8</v>
      </c>
    </row>
    <row r="70" spans="1:2" x14ac:dyDescent="0.25">
      <c r="A70" s="9">
        <v>42066</v>
      </c>
      <c r="B70" s="6">
        <v>8</v>
      </c>
    </row>
    <row r="71" spans="1:2" x14ac:dyDescent="0.25">
      <c r="A71" s="9">
        <v>42076</v>
      </c>
      <c r="B71" s="6">
        <v>8</v>
      </c>
    </row>
    <row r="72" spans="1:2" x14ac:dyDescent="0.25">
      <c r="A72" s="9">
        <v>42055</v>
      </c>
      <c r="B72" s="6">
        <v>9</v>
      </c>
    </row>
    <row r="73" spans="1:2" x14ac:dyDescent="0.25">
      <c r="A73" s="9">
        <v>42074</v>
      </c>
      <c r="B73" s="6">
        <v>9</v>
      </c>
    </row>
  </sheetData>
  <hyperlinks>
    <hyperlink ref="E14" r:id="rId1"/>
    <hyperlink ref="E15" r:id="rId2"/>
    <hyperlink ref="E16" r:id="rId3"/>
    <hyperlink ref="E17" r:id="rId4"/>
  </hyperlinks>
  <pageMargins left="0.7" right="0.7" top="0.75" bottom="0.75" header="0.3" footer="0.3"/>
  <pageSetup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3"/>
  <sheetViews>
    <sheetView topLeftCell="B1" zoomScale="150" zoomScaleNormal="150" workbookViewId="0">
      <selection activeCell="E7" sqref="E7"/>
    </sheetView>
  </sheetViews>
  <sheetFormatPr defaultRowHeight="15" x14ac:dyDescent="0.25"/>
  <cols>
    <col min="1" max="1" width="12.28515625" customWidth="1"/>
    <col min="2" max="2" width="24.7109375" customWidth="1"/>
    <col min="3" max="3" width="10.28515625" bestFit="1" customWidth="1"/>
    <col min="4" max="4" width="2.7109375" customWidth="1"/>
    <col min="5" max="5" width="21.28515625" customWidth="1"/>
    <col min="6" max="6" width="11.140625" customWidth="1"/>
    <col min="7" max="7" width="12.7109375" customWidth="1"/>
  </cols>
  <sheetData>
    <row r="1" spans="2:10" ht="30" x14ac:dyDescent="0.25">
      <c r="B1" s="1" t="s">
        <v>0</v>
      </c>
      <c r="C1" s="2" t="s">
        <v>1</v>
      </c>
      <c r="G1" s="3" t="s">
        <v>2</v>
      </c>
      <c r="H1" s="4">
        <f>MAX(C2:C10)</f>
        <v>10</v>
      </c>
    </row>
    <row r="2" spans="2:10" x14ac:dyDescent="0.25">
      <c r="B2" s="5">
        <f>IF(ROWS(B$2:B2)&gt;SUMPRODUCT(--(FREQUENCY($B$21:$B$73,$B$21:$B$73)&gt;0)),"",INDEX($B$21:$B$73,_xlfn.AGGREGATE(15,6,(ROW($B$21:$B$73)-ROW($B$21)+1)/(FREQUENCY($B$21:$B$73,$B$21:$B$73)&gt;0),ROWS(B$2:B2))))</f>
        <v>1</v>
      </c>
      <c r="C2" s="5">
        <f>IF(ISTEXT(B2),"",COUNTIFS($B$21:$B$73,B2))</f>
        <v>10</v>
      </c>
      <c r="G2" s="3" t="s">
        <v>3</v>
      </c>
      <c r="H2" s="4">
        <f>COUNTIFS(C2:C10,H1)</f>
        <v>2</v>
      </c>
    </row>
    <row r="3" spans="2:10" x14ac:dyDescent="0.25">
      <c r="B3" s="5">
        <f>IF(ROWS(B$2:B3)&gt;SUMPRODUCT(--(FREQUENCY($B$21:$B$73,$B$21:$B$73)&gt;0)),"",INDEX($B$21:$B$73,_xlfn.AGGREGATE(15,6,(ROW($B$21:$B$73)-ROW($B$21)+1)/(FREQUENCY($B$21:$B$73,$B$21:$B$73)&gt;0),ROWS(B$2:B3))))</f>
        <v>2</v>
      </c>
      <c r="C3" s="5">
        <f>IF(ISTEXT(B3),"",COUNTIFS($B$21:$B$73,B3))</f>
        <v>5</v>
      </c>
      <c r="E3" s="3" t="s">
        <v>4</v>
      </c>
      <c r="F3" s="3" t="s">
        <v>5</v>
      </c>
      <c r="G3" s="3" t="s">
        <v>6</v>
      </c>
      <c r="H3" s="3" t="s">
        <v>7</v>
      </c>
      <c r="J3" s="3" t="s">
        <v>7</v>
      </c>
    </row>
    <row r="4" spans="2:10" x14ac:dyDescent="0.25">
      <c r="B4" s="5">
        <f>IF(ROWS(B$2:B4)&gt;SUMPRODUCT(--(FREQUENCY($B$21:$B$73,$B$21:$B$73)&gt;0)),"",INDEX($B$21:$B$73,_xlfn.AGGREGATE(15,6,(ROW($B$21:$B$73)-ROW($B$21)+1)/(FREQUENCY($B$21:$B$73,$B$21:$B$73)&gt;0),ROWS(B$2:B4))))</f>
        <v>3</v>
      </c>
      <c r="C4" s="5">
        <f>IF(ISTEXT(B4),"",COUNTIFS($B$21:$B$73,B4))</f>
        <v>4</v>
      </c>
      <c r="E4" s="5">
        <f>SUMPRODUCT(B2:B10,C2:C10)/SUM(C2:C10)</f>
        <v>4.6226415094339623</v>
      </c>
      <c r="F4" s="5">
        <f ca="1">_xlfn.AGGREGATE(19,6,B2:B10/(C2:C10&gt;=(COLUMN(INDIRECT("1:"&amp;MAX(C2:C10))))),2)</f>
        <v>5</v>
      </c>
      <c r="G4" s="6">
        <v>1</v>
      </c>
      <c r="H4" s="7">
        <f>IF(G4&gt;H$2,"",_xlfn.AGGREGATE(15,6,$B$2:$B$10/($C$2:$C$10=$H$1),G4))</f>
        <v>1</v>
      </c>
      <c r="J4" s="5">
        <f>IF(ROWS(J$4:J4)&gt;COUNTIFS($C$2:$C$10,MAX($C$2:$C$10)),"",_xlfn.AGGREGATE(15,6,$B$2:$B$10/($C$2:$C$10=MAX($C$2:$C$10)),ROWS(J$4:J4)))</f>
        <v>1</v>
      </c>
    </row>
    <row r="5" spans="2:10" x14ac:dyDescent="0.25">
      <c r="B5" s="5">
        <f>IF(ROWS(B$2:B5)&gt;SUMPRODUCT(--(FREQUENCY($B$21:$B$73,$B$21:$B$73)&gt;0)),"",INDEX($B$21:$B$73,_xlfn.AGGREGATE(15,6,(ROW($B$21:$B$73)-ROW($B$21)+1)/(FREQUENCY($B$21:$B$73,$B$21:$B$73)&gt;0),ROWS(B$2:B5))))</f>
        <v>4</v>
      </c>
      <c r="C5" s="5">
        <f>IF(ISTEXT(B5),"",COUNTIFS($B$21:$B$73,B5))</f>
        <v>2</v>
      </c>
      <c r="G5" s="6">
        <v>2</v>
      </c>
      <c r="H5" s="7">
        <f t="shared" ref="H5:H7" si="0">IF(G5&gt;H$2,"",_xlfn.AGGREGATE(15,6,$B$2:$B$10/($C$2:$C$10=$H$1),G5))</f>
        <v>5</v>
      </c>
      <c r="J5" s="5">
        <f>IF(ROWS(J$4:J5)&gt;COUNTIFS($C$2:$C$10,MAX($C$2:$C$10)),"",_xlfn.AGGREGATE(15,6,$B$2:$B$10/($C$2:$C$10=MAX($C$2:$C$10)),ROWS(J$4:J5)))</f>
        <v>5</v>
      </c>
    </row>
    <row r="6" spans="2:10" x14ac:dyDescent="0.25">
      <c r="B6" s="5">
        <f>IF(ROWS(B$2:B6)&gt;SUMPRODUCT(--(FREQUENCY($B$21:$B$73,$B$21:$B$73)&gt;0)),"",INDEX($B$21:$B$73,_xlfn.AGGREGATE(15,6,(ROW($B$21:$B$73)-ROW($B$21)+1)/(FREQUENCY($B$21:$B$73,$B$21:$B$73)&gt;0),ROWS(B$2:B6))))</f>
        <v>5</v>
      </c>
      <c r="C6" s="5">
        <f>IF(ISTEXT(B6),"",COUNTIFS($B$21:$B$73,B6))</f>
        <v>10</v>
      </c>
      <c r="E6" s="3" t="s">
        <v>12</v>
      </c>
      <c r="F6" t="s">
        <v>8</v>
      </c>
      <c r="G6" s="6">
        <v>3</v>
      </c>
      <c r="H6" s="7" t="str">
        <f t="shared" si="0"/>
        <v/>
      </c>
      <c r="J6" s="5" t="str">
        <f>IF(ROWS(J$4:J6)&gt;COUNTIFS($C$2:$C$10,MAX($C$2:$C$10)),"",_xlfn.AGGREGATE(15,6,$B$2:$B$10/($C$2:$C$10=MAX($C$2:$C$10)),ROWS(J$4:J6)))</f>
        <v/>
      </c>
    </row>
    <row r="7" spans="2:10" x14ac:dyDescent="0.25">
      <c r="B7" s="5">
        <f>IF(ROWS(B$2:B7)&gt;SUMPRODUCT(--(FREQUENCY($B$21:$B$73,$B$21:$B$73)&gt;0)),"",INDEX($B$21:$B$73,_xlfn.AGGREGATE(15,6,(ROW($B$21:$B$73)-ROW($B$21)+1)/(FREQUENCY($B$21:$B$73,$B$21:$B$73)&gt;0),ROWS(B$2:B7))))</f>
        <v>6</v>
      </c>
      <c r="C7" s="5">
        <f>IF(ISTEXT(B7),"",COUNTIFS($B$21:$B$73,B7))</f>
        <v>9</v>
      </c>
      <c r="E7" s="5">
        <f>SQRT(SUMPRODUCT((B2:B10-E4)^2,C2:C10/SUM(C2:C10)))</f>
        <v>2.4969900000127674</v>
      </c>
      <c r="G7" s="6">
        <v>4</v>
      </c>
      <c r="H7" s="7" t="str">
        <f t="shared" si="0"/>
        <v/>
      </c>
      <c r="J7" s="5" t="str">
        <f>IF(ROWS(J$4:J7)&gt;COUNTIFS($C$2:$C$10,MAX($C$2:$C$10)),"",_xlfn.AGGREGATE(15,6,$B$2:$B$10/($C$2:$C$10=MAX($C$2:$C$10)),ROWS(J$4:J7)))</f>
        <v/>
      </c>
    </row>
    <row r="8" spans="2:10" x14ac:dyDescent="0.25">
      <c r="B8" s="5">
        <f>IF(ROWS(B$2:B8)&gt;SUMPRODUCT(--(FREQUENCY($B$21:$B$73,$B$21:$B$73)&gt;0)),"",INDEX($B$21:$B$73,_xlfn.AGGREGATE(15,6,(ROW($B$21:$B$73)-ROW($B$21)+1)/(FREQUENCY($B$21:$B$73,$B$21:$B$73)&gt;0),ROWS(B$2:B8))))</f>
        <v>7</v>
      </c>
      <c r="C8" s="5">
        <f>IF(ISTEXT(B8),"",COUNTIFS($B$21:$B$73,B8))</f>
        <v>5</v>
      </c>
    </row>
    <row r="9" spans="2:10" x14ac:dyDescent="0.25">
      <c r="B9" s="5">
        <f>IF(ROWS(B$2:B9)&gt;SUMPRODUCT(--(FREQUENCY($B$21:$B$73,$B$21:$B$73)&gt;0)),"",INDEX($B$21:$B$73,_xlfn.AGGREGATE(15,6,(ROW($B$21:$B$73)-ROW($B$21)+1)/(FREQUENCY($B$21:$B$73,$B$21:$B$73)&gt;0),ROWS(B$2:B9))))</f>
        <v>8</v>
      </c>
      <c r="C9" s="5">
        <f>IF(ISTEXT(B9),"",COUNTIFS($B$21:$B$73,B9))</f>
        <v>6</v>
      </c>
    </row>
    <row r="10" spans="2:10" x14ac:dyDescent="0.25">
      <c r="B10" s="5">
        <f>IF(ROWS(B$2:B10)&gt;SUMPRODUCT(--(FREQUENCY($B$21:$B$73,$B$21:$B$73)&gt;0)),"",INDEX($B$21:$B$73,_xlfn.AGGREGATE(15,6,(ROW($B$21:$B$73)-ROW($B$21)+1)/(FREQUENCY($B$21:$B$73,$B$21:$B$73)&gt;0),ROWS(B$2:B10))))</f>
        <v>9</v>
      </c>
      <c r="C10" s="5">
        <f>IF(ISTEXT(B10),"",COUNTIFS($B$21:$B$73,B10))</f>
        <v>2</v>
      </c>
    </row>
    <row r="11" spans="2:10" x14ac:dyDescent="0.25">
      <c r="H11" s="8"/>
    </row>
    <row r="12" spans="2:10" x14ac:dyDescent="0.25">
      <c r="H12" s="8"/>
    </row>
    <row r="13" spans="2:10" ht="3.75" customHeight="1" x14ac:dyDescent="0.25">
      <c r="H13" s="8"/>
    </row>
    <row r="14" spans="2:10" x14ac:dyDescent="0.25">
      <c r="E14" s="8" t="s">
        <v>9</v>
      </c>
      <c r="H14" s="8"/>
    </row>
    <row r="15" spans="2:10" x14ac:dyDescent="0.25">
      <c r="E15" s="8" t="s">
        <v>10</v>
      </c>
      <c r="H15" s="8"/>
    </row>
    <row r="16" spans="2:10" x14ac:dyDescent="0.25">
      <c r="E16" s="8" t="s">
        <v>13</v>
      </c>
    </row>
    <row r="17" spans="1:8" x14ac:dyDescent="0.25">
      <c r="E17" s="8" t="s">
        <v>14</v>
      </c>
    </row>
    <row r="18" spans="1:8" ht="5.25" customHeight="1" x14ac:dyDescent="0.25"/>
    <row r="19" spans="1:8" x14ac:dyDescent="0.25">
      <c r="H19" s="8"/>
    </row>
    <row r="20" spans="1:8" ht="30" x14ac:dyDescent="0.25">
      <c r="A20" s="1" t="s">
        <v>11</v>
      </c>
      <c r="B20" s="1" t="s">
        <v>0</v>
      </c>
      <c r="E20" s="3" t="s">
        <v>4</v>
      </c>
      <c r="F20" s="3" t="s">
        <v>5</v>
      </c>
      <c r="G20" s="3" t="s">
        <v>6</v>
      </c>
      <c r="H20" s="3" t="s">
        <v>7</v>
      </c>
    </row>
    <row r="21" spans="1:8" x14ac:dyDescent="0.25">
      <c r="A21" s="9">
        <v>42017</v>
      </c>
      <c r="B21" s="6">
        <v>1</v>
      </c>
      <c r="E21" s="5">
        <f>AVERAGE(B21:B73)</f>
        <v>4.6226415094339623</v>
      </c>
      <c r="F21" s="10">
        <f>MEDIAN(B21:B73)</f>
        <v>5</v>
      </c>
      <c r="G21" s="6">
        <v>1</v>
      </c>
      <c r="H21" s="7">
        <f t="shared" ref="H21:H24" si="1">IFERROR(SMALL(_xlfn.MODE.MULT($B$21:$B$73),G21),"")</f>
        <v>1</v>
      </c>
    </row>
    <row r="22" spans="1:8" x14ac:dyDescent="0.25">
      <c r="A22" s="9">
        <v>42020</v>
      </c>
      <c r="B22" s="6">
        <v>1</v>
      </c>
      <c r="G22" s="6">
        <v>2</v>
      </c>
      <c r="H22" s="7">
        <f t="shared" si="1"/>
        <v>5</v>
      </c>
    </row>
    <row r="23" spans="1:8" x14ac:dyDescent="0.25">
      <c r="A23" s="9">
        <v>42024</v>
      </c>
      <c r="B23" s="6">
        <v>1</v>
      </c>
      <c r="G23" s="6">
        <v>3</v>
      </c>
      <c r="H23" s="7" t="str">
        <f t="shared" si="1"/>
        <v/>
      </c>
    </row>
    <row r="24" spans="1:8" x14ac:dyDescent="0.25">
      <c r="A24" s="9">
        <v>42025</v>
      </c>
      <c r="B24" s="6">
        <v>1</v>
      </c>
      <c r="G24" s="6">
        <v>4</v>
      </c>
      <c r="H24" s="7" t="str">
        <f t="shared" si="1"/>
        <v/>
      </c>
    </row>
    <row r="25" spans="1:8" x14ac:dyDescent="0.25">
      <c r="A25" s="9">
        <v>42026</v>
      </c>
      <c r="B25" s="6">
        <v>1</v>
      </c>
    </row>
    <row r="26" spans="1:8" x14ac:dyDescent="0.25">
      <c r="A26" s="9">
        <v>42030</v>
      </c>
      <c r="B26" s="6">
        <v>1</v>
      </c>
    </row>
    <row r="27" spans="1:8" x14ac:dyDescent="0.25">
      <c r="A27" s="9">
        <v>42038</v>
      </c>
      <c r="B27" s="6">
        <v>1</v>
      </c>
    </row>
    <row r="28" spans="1:8" x14ac:dyDescent="0.25">
      <c r="A28" s="9">
        <v>42048</v>
      </c>
      <c r="B28" s="6">
        <v>1</v>
      </c>
    </row>
    <row r="29" spans="1:8" x14ac:dyDescent="0.25">
      <c r="A29" s="9">
        <v>42072</v>
      </c>
      <c r="B29" s="6">
        <v>1</v>
      </c>
    </row>
    <row r="30" spans="1:8" x14ac:dyDescent="0.25">
      <c r="A30" s="9">
        <v>42081</v>
      </c>
      <c r="B30" s="6">
        <v>1</v>
      </c>
    </row>
    <row r="31" spans="1:8" x14ac:dyDescent="0.25">
      <c r="A31" s="9">
        <v>42019</v>
      </c>
      <c r="B31" s="6">
        <v>2</v>
      </c>
    </row>
    <row r="32" spans="1:8" x14ac:dyDescent="0.25">
      <c r="A32" s="9">
        <v>42023</v>
      </c>
      <c r="B32" s="6">
        <v>2</v>
      </c>
    </row>
    <row r="33" spans="1:2" x14ac:dyDescent="0.25">
      <c r="A33" s="9">
        <v>42031</v>
      </c>
      <c r="B33" s="6">
        <v>2</v>
      </c>
    </row>
    <row r="34" spans="1:2" x14ac:dyDescent="0.25">
      <c r="A34" s="9">
        <v>42079</v>
      </c>
      <c r="B34" s="6">
        <v>2</v>
      </c>
    </row>
    <row r="35" spans="1:2" x14ac:dyDescent="0.25">
      <c r="A35" s="9">
        <v>42080</v>
      </c>
      <c r="B35" s="6">
        <v>2</v>
      </c>
    </row>
    <row r="36" spans="1:2" x14ac:dyDescent="0.25">
      <c r="A36" s="9">
        <v>42010</v>
      </c>
      <c r="B36" s="6">
        <v>3</v>
      </c>
    </row>
    <row r="37" spans="1:2" x14ac:dyDescent="0.25">
      <c r="A37" s="9">
        <v>42054</v>
      </c>
      <c r="B37" s="6">
        <v>3</v>
      </c>
    </row>
    <row r="38" spans="1:2" x14ac:dyDescent="0.25">
      <c r="A38" s="9">
        <v>42067</v>
      </c>
      <c r="B38" s="6">
        <v>3</v>
      </c>
    </row>
    <row r="39" spans="1:2" x14ac:dyDescent="0.25">
      <c r="A39" s="9">
        <v>42068</v>
      </c>
      <c r="B39" s="6">
        <v>3</v>
      </c>
    </row>
    <row r="40" spans="1:2" x14ac:dyDescent="0.25">
      <c r="A40" s="9">
        <v>42037</v>
      </c>
      <c r="B40" s="6">
        <v>4</v>
      </c>
    </row>
    <row r="41" spans="1:2" x14ac:dyDescent="0.25">
      <c r="A41" s="9">
        <v>42060</v>
      </c>
      <c r="B41" s="6">
        <v>4</v>
      </c>
    </row>
    <row r="42" spans="1:2" x14ac:dyDescent="0.25">
      <c r="A42" s="9">
        <v>42016</v>
      </c>
      <c r="B42" s="6">
        <v>5</v>
      </c>
    </row>
    <row r="43" spans="1:2" x14ac:dyDescent="0.25">
      <c r="A43" s="9">
        <v>42034</v>
      </c>
      <c r="B43" s="6">
        <v>5</v>
      </c>
    </row>
    <row r="44" spans="1:2" x14ac:dyDescent="0.25">
      <c r="A44" s="9">
        <v>42045</v>
      </c>
      <c r="B44" s="6">
        <v>5</v>
      </c>
    </row>
    <row r="45" spans="1:2" x14ac:dyDescent="0.25">
      <c r="A45" s="9">
        <v>42046</v>
      </c>
      <c r="B45" s="6">
        <v>5</v>
      </c>
    </row>
    <row r="46" spans="1:2" x14ac:dyDescent="0.25">
      <c r="A46" s="9">
        <v>42051</v>
      </c>
      <c r="B46" s="6">
        <v>5</v>
      </c>
    </row>
    <row r="47" spans="1:2" x14ac:dyDescent="0.25">
      <c r="A47" s="9">
        <v>42052</v>
      </c>
      <c r="B47" s="6">
        <v>5</v>
      </c>
    </row>
    <row r="48" spans="1:2" x14ac:dyDescent="0.25">
      <c r="A48" s="9">
        <v>42053</v>
      </c>
      <c r="B48" s="6">
        <v>5</v>
      </c>
    </row>
    <row r="49" spans="1:2" x14ac:dyDescent="0.25">
      <c r="A49" s="9">
        <v>42058</v>
      </c>
      <c r="B49" s="6">
        <v>5</v>
      </c>
    </row>
    <row r="50" spans="1:2" x14ac:dyDescent="0.25">
      <c r="A50" s="9">
        <v>42061</v>
      </c>
      <c r="B50" s="6">
        <v>5</v>
      </c>
    </row>
    <row r="51" spans="1:2" x14ac:dyDescent="0.25">
      <c r="A51" s="9">
        <v>42065</v>
      </c>
      <c r="B51" s="6">
        <v>5</v>
      </c>
    </row>
    <row r="52" spans="1:2" x14ac:dyDescent="0.25">
      <c r="A52" s="9">
        <v>42018</v>
      </c>
      <c r="B52" s="6">
        <v>6</v>
      </c>
    </row>
    <row r="53" spans="1:2" x14ac:dyDescent="0.25">
      <c r="A53" s="9">
        <v>42032</v>
      </c>
      <c r="B53" s="6">
        <v>6</v>
      </c>
    </row>
    <row r="54" spans="1:2" x14ac:dyDescent="0.25">
      <c r="A54" s="9">
        <v>42039</v>
      </c>
      <c r="B54" s="6">
        <v>6</v>
      </c>
    </row>
    <row r="55" spans="1:2" x14ac:dyDescent="0.25">
      <c r="A55" s="9">
        <v>42040</v>
      </c>
      <c r="B55" s="6">
        <v>6</v>
      </c>
    </row>
    <row r="56" spans="1:2" x14ac:dyDescent="0.25">
      <c r="A56" s="9">
        <v>42041</v>
      </c>
      <c r="B56" s="6">
        <v>6</v>
      </c>
    </row>
    <row r="57" spans="1:2" x14ac:dyDescent="0.25">
      <c r="A57" s="9">
        <v>42044</v>
      </c>
      <c r="B57" s="6">
        <v>6</v>
      </c>
    </row>
    <row r="58" spans="1:2" x14ac:dyDescent="0.25">
      <c r="A58" s="9">
        <v>42047</v>
      </c>
      <c r="B58" s="6">
        <v>6</v>
      </c>
    </row>
    <row r="59" spans="1:2" x14ac:dyDescent="0.25">
      <c r="A59" s="9">
        <v>42059</v>
      </c>
      <c r="B59" s="6">
        <v>6</v>
      </c>
    </row>
    <row r="60" spans="1:2" x14ac:dyDescent="0.25">
      <c r="A60" s="9">
        <v>42075</v>
      </c>
      <c r="B60" s="6">
        <v>6</v>
      </c>
    </row>
    <row r="61" spans="1:2" x14ac:dyDescent="0.25">
      <c r="A61" s="9">
        <v>42009</v>
      </c>
      <c r="B61" s="6">
        <v>7</v>
      </c>
    </row>
    <row r="62" spans="1:2" x14ac:dyDescent="0.25">
      <c r="A62" s="9">
        <v>42011</v>
      </c>
      <c r="B62" s="6">
        <v>7</v>
      </c>
    </row>
    <row r="63" spans="1:2" x14ac:dyDescent="0.25">
      <c r="A63" s="9">
        <v>42012</v>
      </c>
      <c r="B63" s="6">
        <v>7</v>
      </c>
    </row>
    <row r="64" spans="1:2" x14ac:dyDescent="0.25">
      <c r="A64" s="9">
        <v>42069</v>
      </c>
      <c r="B64" s="6">
        <v>7</v>
      </c>
    </row>
    <row r="65" spans="1:2" x14ac:dyDescent="0.25">
      <c r="A65" s="9">
        <v>42073</v>
      </c>
      <c r="B65" s="6">
        <v>7</v>
      </c>
    </row>
    <row r="66" spans="1:2" x14ac:dyDescent="0.25">
      <c r="A66" s="9">
        <v>42013</v>
      </c>
      <c r="B66" s="6">
        <v>8</v>
      </c>
    </row>
    <row r="67" spans="1:2" x14ac:dyDescent="0.25">
      <c r="A67" s="9">
        <v>42027</v>
      </c>
      <c r="B67" s="6">
        <v>8</v>
      </c>
    </row>
    <row r="68" spans="1:2" x14ac:dyDescent="0.25">
      <c r="A68" s="9">
        <v>42033</v>
      </c>
      <c r="B68" s="6">
        <v>8</v>
      </c>
    </row>
    <row r="69" spans="1:2" x14ac:dyDescent="0.25">
      <c r="A69" s="9">
        <v>42062</v>
      </c>
      <c r="B69" s="6">
        <v>8</v>
      </c>
    </row>
    <row r="70" spans="1:2" x14ac:dyDescent="0.25">
      <c r="A70" s="9">
        <v>42066</v>
      </c>
      <c r="B70" s="6">
        <v>8</v>
      </c>
    </row>
    <row r="71" spans="1:2" x14ac:dyDescent="0.25">
      <c r="A71" s="9">
        <v>42076</v>
      </c>
      <c r="B71" s="6">
        <v>8</v>
      </c>
    </row>
    <row r="72" spans="1:2" x14ac:dyDescent="0.25">
      <c r="A72" s="9">
        <v>42055</v>
      </c>
      <c r="B72" s="6">
        <v>9</v>
      </c>
    </row>
    <row r="73" spans="1:2" x14ac:dyDescent="0.25">
      <c r="A73" s="9">
        <v>42074</v>
      </c>
      <c r="B73" s="6">
        <v>9</v>
      </c>
    </row>
  </sheetData>
  <hyperlinks>
    <hyperlink ref="E14" r:id="rId1"/>
    <hyperlink ref="E15" r:id="rId2"/>
    <hyperlink ref="E16" r:id="rId3"/>
    <hyperlink ref="E17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1184</vt:lpstr>
      <vt:lpstr>1184 (an)</vt:lpstr>
      <vt:lpstr>1185</vt:lpstr>
      <vt:lpstr>1185 (an)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2015-03-26T14:23:46Z</dcterms:created>
  <dcterms:modified xsi:type="dcterms:W3CDTF">2015-03-26T20:09:21Z</dcterms:modified>
</cp:coreProperties>
</file>