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00VideoExcelStorage\000YouTubeExcelTricks\YouTubeTricks\1155-1180\"/>
    </mc:Choice>
  </mc:AlternateContent>
  <bookViews>
    <workbookView xWindow="0" yWindow="0" windowWidth="26670" windowHeight="12135"/>
  </bookViews>
  <sheets>
    <sheet name="1179" sheetId="1" r:id="rId1"/>
    <sheet name="1179 (an)" sheetId="3" r:id="rId2"/>
    <sheet name="1180" sheetId="2" r:id="rId3"/>
    <sheet name="1180 (an)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4" l="1"/>
  <c r="H19" i="4"/>
  <c r="H18" i="4"/>
  <c r="H17" i="4"/>
  <c r="F17" i="4"/>
  <c r="E17" i="4"/>
  <c r="B11" i="4"/>
  <c r="C11" i="4" s="1"/>
  <c r="C10" i="4"/>
  <c r="B10" i="4"/>
  <c r="B9" i="4"/>
  <c r="C9" i="4" s="1"/>
  <c r="B8" i="4"/>
  <c r="C8" i="4" s="1"/>
  <c r="B7" i="4"/>
  <c r="C7" i="4" s="1"/>
  <c r="B6" i="4"/>
  <c r="C6" i="4" s="1"/>
  <c r="C5" i="4"/>
  <c r="B5" i="4"/>
  <c r="B4" i="4"/>
  <c r="B3" i="4"/>
  <c r="H20" i="2"/>
  <c r="H19" i="2"/>
  <c r="H18" i="2"/>
  <c r="H17" i="2"/>
  <c r="F17" i="2"/>
  <c r="E17" i="2"/>
  <c r="B11" i="2"/>
  <c r="C11" i="2" s="1"/>
  <c r="B10" i="2"/>
  <c r="C10" i="2" s="1"/>
  <c r="B9" i="2"/>
  <c r="C9" i="2" s="1"/>
  <c r="B8" i="2"/>
  <c r="C8" i="2" s="1"/>
  <c r="B7" i="2"/>
  <c r="C7" i="2" s="1"/>
  <c r="B6" i="2"/>
  <c r="C6" i="2" s="1"/>
  <c r="B5" i="2"/>
  <c r="C5" i="2" s="1"/>
  <c r="B4" i="2"/>
  <c r="C4" i="2" s="1"/>
  <c r="B3" i="2"/>
  <c r="C3" i="2" s="1"/>
  <c r="G8" i="3"/>
  <c r="G7" i="3"/>
  <c r="G6" i="3"/>
  <c r="G5" i="3"/>
  <c r="E5" i="3"/>
  <c r="D5" i="3"/>
  <c r="C4" i="4" l="1"/>
  <c r="C3" i="4"/>
  <c r="F6" i="4"/>
  <c r="F5" i="4" l="1"/>
  <c r="J5" i="4"/>
  <c r="J7" i="4"/>
  <c r="J6" i="4"/>
  <c r="J8" i="4"/>
  <c r="H2" i="4"/>
  <c r="H3" i="4" s="1"/>
  <c r="E5" i="4"/>
  <c r="J8" i="2"/>
  <c r="J7" i="2"/>
  <c r="J6" i="2"/>
  <c r="J5" i="2"/>
  <c r="H8" i="4" l="1"/>
  <c r="H7" i="4"/>
  <c r="H6" i="4"/>
  <c r="H5" i="4"/>
</calcChain>
</file>

<file path=xl/sharedStrings.xml><?xml version="1.0" encoding="utf-8"?>
<sst xmlns="http://schemas.openxmlformats.org/spreadsheetml/2006/main" count="64" uniqueCount="20">
  <si>
    <t>http://www.online-excel.de/fom/fo_read.php?f=1&amp;bzh=81455&amp;h=81357</t>
  </si>
  <si>
    <t>Frequency</t>
  </si>
  <si>
    <t>Median</t>
  </si>
  <si>
    <t>Mode</t>
  </si>
  <si>
    <t>https://www.youtube.com/watch?v=2GaPPNY9C_Q</t>
  </si>
  <si>
    <t>Number People at Drop In Clinic During noon Hour</t>
  </si>
  <si>
    <t>Mean</t>
  </si>
  <si>
    <t>Week Date</t>
  </si>
  <si>
    <t xml:space="preserve">    </t>
  </si>
  <si>
    <t>Num.</t>
  </si>
  <si>
    <t>Max</t>
  </si>
  <si>
    <t>Count</t>
  </si>
  <si>
    <r>
      <t xml:space="preserve">Medain formula from </t>
    </r>
    <r>
      <rPr>
        <b/>
        <sz val="11"/>
        <color theme="1"/>
        <rFont val="Calibri"/>
        <family val="2"/>
        <scheme val="minor"/>
      </rPr>
      <t>Xlarium</t>
    </r>
    <r>
      <rPr>
        <sz val="11"/>
        <color theme="1"/>
        <rFont val="Calibri"/>
        <family val="2"/>
        <scheme val="minor"/>
      </rPr>
      <t xml:space="preserve"> at YouTube:</t>
    </r>
  </si>
  <si>
    <t>1 in Middle of Sorted List</t>
  </si>
  <si>
    <t>Good when there are outliers (big or small)</t>
  </si>
  <si>
    <t>One that occurs most frequently</t>
  </si>
  <si>
    <t>Add Them Up, Divide By Count</t>
  </si>
  <si>
    <t>Good For Numbers When there are no Outliers</t>
  </si>
  <si>
    <t>Measures of Central Tendency,
"Typical Value",
1 Value That Represent All The Values.</t>
  </si>
  <si>
    <t>Biggest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</si>
</sst>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3" fillId="2" borderId="1"/>
    <xf numFmtId="0" fontId="1" fillId="4" borderId="1"/>
  </cellStyleXfs>
  <cellXfs count="15">
    <xf numFmtId="0" fontId="0" fillId="0" borderId="0" xfId="0"/>
    <xf numFmtId="0" fontId="4" fillId="0" borderId="0" xfId="1"/>
    <xf numFmtId="0" fontId="3" fillId="2" borderId="1" xfId="0" applyFont="1" applyFill="1" applyBorder="1"/>
    <xf numFmtId="0" fontId="0" fillId="0" borderId="1" xfId="0" applyBorder="1"/>
    <xf numFmtId="0" fontId="3" fillId="2" borderId="1" xfId="2"/>
    <xf numFmtId="0" fontId="0" fillId="4" borderId="1" xfId="0" applyFill="1" applyBorder="1"/>
    <xf numFmtId="0" fontId="3" fillId="2" borderId="1" xfId="0" applyFont="1" applyFill="1" applyBorder="1" applyAlignment="1">
      <alignment wrapText="1"/>
    </xf>
    <xf numFmtId="14" fontId="0" fillId="0" borderId="1" xfId="0" applyNumberFormat="1" applyBorder="1"/>
    <xf numFmtId="0" fontId="0" fillId="4" borderId="2" xfId="0" applyFill="1" applyBorder="1"/>
    <xf numFmtId="0" fontId="0" fillId="4" borderId="3" xfId="0" applyFill="1" applyBorder="1"/>
    <xf numFmtId="0" fontId="1" fillId="4" borderId="1" xfId="3"/>
    <xf numFmtId="0" fontId="3" fillId="3" borderId="1" xfId="0" applyFont="1" applyFill="1" applyBorder="1" applyAlignment="1">
      <alignment wrapText="1"/>
    </xf>
    <xf numFmtId="0" fontId="0" fillId="5" borderId="2" xfId="0" applyFill="1" applyBorder="1" applyAlignment="1">
      <alignment horizontal="center" wrapText="1"/>
    </xf>
    <xf numFmtId="0" fontId="0" fillId="5" borderId="4" xfId="0" applyFill="1" applyBorder="1" applyAlignment="1">
      <alignment horizontal="center" wrapText="1"/>
    </xf>
    <xf numFmtId="0" fontId="0" fillId="5" borderId="3" xfId="0" applyFill="1" applyBorder="1" applyAlignment="1">
      <alignment horizontal="center" wrapText="1"/>
    </xf>
  </cellXfs>
  <cellStyles count="4">
    <cellStyle name="blue" xfId="2"/>
    <cellStyle name="formula" xfId="3"/>
    <cellStyle name="Hyperlink" xfId="1" builtinId="8"/>
    <cellStyle name="Normal" xfId="0" builtinId="0"/>
  </cellStyles>
  <dxfs count="3"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206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Table Style 1">
    <tableStyle name="PivotTable Style 1" table="0" count="3">
      <tableStyleElement type="wholeTable" dxfId="2"/>
      <tableStyleElement type="headerRow" dxfId="1"/>
      <tableStyleElement type="totalRow" dxfId="0"/>
    </tableStyle>
  </tableStyles>
  <colors>
    <mruColors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youtube.com/watch?v=2GaPPNY9C_Q" TargetMode="External"/><Relationship Id="rId1" Type="http://schemas.openxmlformats.org/officeDocument/2006/relationships/hyperlink" Target="http://www.online-excel.de/fom/fo_read.php?f=1&amp;bzh=81455&amp;h=81357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youtube.com/watch?v=2GaPPNY9C_Q" TargetMode="External"/><Relationship Id="rId1" Type="http://schemas.openxmlformats.org/officeDocument/2006/relationships/hyperlink" Target="http://www.online-excel.de/fom/fo_read.php?f=1&amp;bzh=81455&amp;h=813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G54"/>
  <sheetViews>
    <sheetView tabSelected="1" zoomScale="160" zoomScaleNormal="160" workbookViewId="0">
      <selection activeCell="D5" sqref="D5"/>
    </sheetView>
  </sheetViews>
  <sheetFormatPr defaultRowHeight="15" x14ac:dyDescent="0.25"/>
  <cols>
    <col min="1" max="1" width="12.28515625" customWidth="1"/>
    <col min="2" max="2" width="18.140625" customWidth="1"/>
    <col min="3" max="3" width="2.7109375" customWidth="1"/>
    <col min="4" max="5" width="18.28515625" customWidth="1"/>
    <col min="6" max="6" width="8.85546875" customWidth="1"/>
    <col min="7" max="7" width="18.28515625" customWidth="1"/>
  </cols>
  <sheetData>
    <row r="1" spans="1:7" ht="45" x14ac:dyDescent="0.25">
      <c r="A1" s="6" t="s">
        <v>7</v>
      </c>
      <c r="B1" s="6" t="s">
        <v>5</v>
      </c>
      <c r="D1" s="12" t="s">
        <v>18</v>
      </c>
      <c r="E1" s="13"/>
      <c r="F1" s="13"/>
      <c r="G1" s="14"/>
    </row>
    <row r="2" spans="1:7" ht="30" x14ac:dyDescent="0.25">
      <c r="A2" s="7">
        <v>42017</v>
      </c>
      <c r="B2" s="3">
        <v>1</v>
      </c>
      <c r="D2" s="11" t="s">
        <v>16</v>
      </c>
      <c r="E2" s="11" t="s">
        <v>13</v>
      </c>
      <c r="G2" s="11" t="s">
        <v>15</v>
      </c>
    </row>
    <row r="3" spans="1:7" ht="45" x14ac:dyDescent="0.25">
      <c r="A3" s="7">
        <v>42020</v>
      </c>
      <c r="B3" s="3">
        <v>1</v>
      </c>
      <c r="D3" s="11" t="s">
        <v>17</v>
      </c>
      <c r="E3" s="11" t="s">
        <v>14</v>
      </c>
      <c r="G3" s="11" t="s">
        <v>19</v>
      </c>
    </row>
    <row r="4" spans="1:7" x14ac:dyDescent="0.25">
      <c r="A4" s="7">
        <v>42024</v>
      </c>
      <c r="B4" s="3">
        <v>1</v>
      </c>
      <c r="D4" s="4" t="s">
        <v>6</v>
      </c>
      <c r="E4" s="4" t="s">
        <v>2</v>
      </c>
      <c r="F4" s="4" t="s">
        <v>9</v>
      </c>
      <c r="G4" s="4" t="s">
        <v>3</v>
      </c>
    </row>
    <row r="5" spans="1:7" x14ac:dyDescent="0.25">
      <c r="A5" s="7">
        <v>42025</v>
      </c>
      <c r="B5" s="3">
        <v>1</v>
      </c>
      <c r="D5" s="5"/>
      <c r="E5" s="8"/>
      <c r="F5" s="3">
        <v>1</v>
      </c>
      <c r="G5" s="9"/>
    </row>
    <row r="6" spans="1:7" x14ac:dyDescent="0.25">
      <c r="A6" s="7">
        <v>42026</v>
      </c>
      <c r="B6" s="3">
        <v>1</v>
      </c>
      <c r="F6" s="3">
        <v>2</v>
      </c>
      <c r="G6" s="9"/>
    </row>
    <row r="7" spans="1:7" x14ac:dyDescent="0.25">
      <c r="A7" s="7">
        <v>42030</v>
      </c>
      <c r="B7" s="3">
        <v>1</v>
      </c>
      <c r="F7" s="3">
        <v>3</v>
      </c>
      <c r="G7" s="9"/>
    </row>
    <row r="8" spans="1:7" x14ac:dyDescent="0.25">
      <c r="A8" s="7">
        <v>42038</v>
      </c>
      <c r="B8" s="3">
        <v>1</v>
      </c>
      <c r="F8" s="3">
        <v>4</v>
      </c>
      <c r="G8" s="9"/>
    </row>
    <row r="9" spans="1:7" x14ac:dyDescent="0.25">
      <c r="A9" s="7">
        <v>42048</v>
      </c>
      <c r="B9" s="3">
        <v>1</v>
      </c>
    </row>
    <row r="10" spans="1:7" x14ac:dyDescent="0.25">
      <c r="A10" s="7">
        <v>42072</v>
      </c>
      <c r="B10" s="3">
        <v>1</v>
      </c>
    </row>
    <row r="11" spans="1:7" x14ac:dyDescent="0.25">
      <c r="A11" s="7">
        <v>42081</v>
      </c>
      <c r="B11" s="3">
        <v>1</v>
      </c>
    </row>
    <row r="12" spans="1:7" x14ac:dyDescent="0.25">
      <c r="A12" s="7">
        <v>42019</v>
      </c>
      <c r="B12" s="3">
        <v>2</v>
      </c>
    </row>
    <row r="13" spans="1:7" x14ac:dyDescent="0.25">
      <c r="A13" s="7">
        <v>42023</v>
      </c>
      <c r="B13" s="3">
        <v>2</v>
      </c>
    </row>
    <row r="14" spans="1:7" x14ac:dyDescent="0.25">
      <c r="A14" s="7">
        <v>42031</v>
      </c>
      <c r="B14" s="3">
        <v>2</v>
      </c>
    </row>
    <row r="15" spans="1:7" x14ac:dyDescent="0.25">
      <c r="A15" s="7">
        <v>42079</v>
      </c>
      <c r="B15" s="3">
        <v>2</v>
      </c>
    </row>
    <row r="16" spans="1:7" x14ac:dyDescent="0.25">
      <c r="A16" s="7">
        <v>42080</v>
      </c>
      <c r="B16" s="3">
        <v>2</v>
      </c>
    </row>
    <row r="17" spans="1:2" x14ac:dyDescent="0.25">
      <c r="A17" s="7">
        <v>42010</v>
      </c>
      <c r="B17" s="3">
        <v>3</v>
      </c>
    </row>
    <row r="18" spans="1:2" x14ac:dyDescent="0.25">
      <c r="A18" s="7">
        <v>42054</v>
      </c>
      <c r="B18" s="3">
        <v>3</v>
      </c>
    </row>
    <row r="19" spans="1:2" x14ac:dyDescent="0.25">
      <c r="A19" s="7">
        <v>42067</v>
      </c>
      <c r="B19" s="3">
        <v>3</v>
      </c>
    </row>
    <row r="20" spans="1:2" x14ac:dyDescent="0.25">
      <c r="A20" s="7">
        <v>42068</v>
      </c>
      <c r="B20" s="3">
        <v>3</v>
      </c>
    </row>
    <row r="21" spans="1:2" x14ac:dyDescent="0.25">
      <c r="A21" s="7">
        <v>42037</v>
      </c>
      <c r="B21" s="3">
        <v>4</v>
      </c>
    </row>
    <row r="22" spans="1:2" x14ac:dyDescent="0.25">
      <c r="A22" s="7">
        <v>42060</v>
      </c>
      <c r="B22" s="3">
        <v>4</v>
      </c>
    </row>
    <row r="23" spans="1:2" x14ac:dyDescent="0.25">
      <c r="A23" s="7">
        <v>42016</v>
      </c>
      <c r="B23" s="3">
        <v>5</v>
      </c>
    </row>
    <row r="24" spans="1:2" x14ac:dyDescent="0.25">
      <c r="A24" s="7">
        <v>42034</v>
      </c>
      <c r="B24" s="3">
        <v>5</v>
      </c>
    </row>
    <row r="25" spans="1:2" x14ac:dyDescent="0.25">
      <c r="A25" s="7">
        <v>42045</v>
      </c>
      <c r="B25" s="3">
        <v>5</v>
      </c>
    </row>
    <row r="26" spans="1:2" x14ac:dyDescent="0.25">
      <c r="A26" s="7">
        <v>42046</v>
      </c>
      <c r="B26" s="3">
        <v>5</v>
      </c>
    </row>
    <row r="27" spans="1:2" x14ac:dyDescent="0.25">
      <c r="A27" s="7">
        <v>42051</v>
      </c>
      <c r="B27" s="3">
        <v>5</v>
      </c>
    </row>
    <row r="28" spans="1:2" x14ac:dyDescent="0.25">
      <c r="A28" s="7">
        <v>42052</v>
      </c>
      <c r="B28" s="3">
        <v>5</v>
      </c>
    </row>
    <row r="29" spans="1:2" x14ac:dyDescent="0.25">
      <c r="A29" s="7">
        <v>42053</v>
      </c>
      <c r="B29" s="3">
        <v>5</v>
      </c>
    </row>
    <row r="30" spans="1:2" x14ac:dyDescent="0.25">
      <c r="A30" s="7">
        <v>42058</v>
      </c>
      <c r="B30" s="3">
        <v>5</v>
      </c>
    </row>
    <row r="31" spans="1:2" x14ac:dyDescent="0.25">
      <c r="A31" s="7">
        <v>42061</v>
      </c>
      <c r="B31" s="3">
        <v>5</v>
      </c>
    </row>
    <row r="32" spans="1:2" x14ac:dyDescent="0.25">
      <c r="A32" s="7">
        <v>42065</v>
      </c>
      <c r="B32" s="3">
        <v>5</v>
      </c>
    </row>
    <row r="33" spans="1:2" x14ac:dyDescent="0.25">
      <c r="A33" s="7">
        <v>42018</v>
      </c>
      <c r="B33" s="3">
        <v>6</v>
      </c>
    </row>
    <row r="34" spans="1:2" x14ac:dyDescent="0.25">
      <c r="A34" s="7">
        <v>42032</v>
      </c>
      <c r="B34" s="3">
        <v>6</v>
      </c>
    </row>
    <row r="35" spans="1:2" x14ac:dyDescent="0.25">
      <c r="A35" s="7">
        <v>42039</v>
      </c>
      <c r="B35" s="3">
        <v>6</v>
      </c>
    </row>
    <row r="36" spans="1:2" x14ac:dyDescent="0.25">
      <c r="A36" s="7">
        <v>42040</v>
      </c>
      <c r="B36" s="3">
        <v>6</v>
      </c>
    </row>
    <row r="37" spans="1:2" x14ac:dyDescent="0.25">
      <c r="A37" s="7">
        <v>42041</v>
      </c>
      <c r="B37" s="3">
        <v>6</v>
      </c>
    </row>
    <row r="38" spans="1:2" x14ac:dyDescent="0.25">
      <c r="A38" s="7">
        <v>42044</v>
      </c>
      <c r="B38" s="3">
        <v>6</v>
      </c>
    </row>
    <row r="39" spans="1:2" x14ac:dyDescent="0.25">
      <c r="A39" s="7">
        <v>42047</v>
      </c>
      <c r="B39" s="3">
        <v>6</v>
      </c>
    </row>
    <row r="40" spans="1:2" x14ac:dyDescent="0.25">
      <c r="A40" s="7">
        <v>42059</v>
      </c>
      <c r="B40" s="3">
        <v>6</v>
      </c>
    </row>
    <row r="41" spans="1:2" x14ac:dyDescent="0.25">
      <c r="A41" s="7">
        <v>42075</v>
      </c>
      <c r="B41" s="3">
        <v>6</v>
      </c>
    </row>
    <row r="42" spans="1:2" x14ac:dyDescent="0.25">
      <c r="A42" s="7">
        <v>42009</v>
      </c>
      <c r="B42" s="3">
        <v>7</v>
      </c>
    </row>
    <row r="43" spans="1:2" x14ac:dyDescent="0.25">
      <c r="A43" s="7">
        <v>42011</v>
      </c>
      <c r="B43" s="3">
        <v>7</v>
      </c>
    </row>
    <row r="44" spans="1:2" x14ac:dyDescent="0.25">
      <c r="A44" s="7">
        <v>42012</v>
      </c>
      <c r="B44" s="3">
        <v>7</v>
      </c>
    </row>
    <row r="45" spans="1:2" x14ac:dyDescent="0.25">
      <c r="A45" s="7">
        <v>42069</v>
      </c>
      <c r="B45" s="3">
        <v>7</v>
      </c>
    </row>
    <row r="46" spans="1:2" x14ac:dyDescent="0.25">
      <c r="A46" s="7">
        <v>42073</v>
      </c>
      <c r="B46" s="3">
        <v>7</v>
      </c>
    </row>
    <row r="47" spans="1:2" x14ac:dyDescent="0.25">
      <c r="A47" s="7">
        <v>42013</v>
      </c>
      <c r="B47" s="3">
        <v>8</v>
      </c>
    </row>
    <row r="48" spans="1:2" x14ac:dyDescent="0.25">
      <c r="A48" s="7">
        <v>42027</v>
      </c>
      <c r="B48" s="3">
        <v>8</v>
      </c>
    </row>
    <row r="49" spans="1:2" x14ac:dyDescent="0.25">
      <c r="A49" s="7">
        <v>42033</v>
      </c>
      <c r="B49" s="3">
        <v>8</v>
      </c>
    </row>
    <row r="50" spans="1:2" x14ac:dyDescent="0.25">
      <c r="A50" s="7">
        <v>42062</v>
      </c>
      <c r="B50" s="3">
        <v>8</v>
      </c>
    </row>
    <row r="51" spans="1:2" x14ac:dyDescent="0.25">
      <c r="A51" s="7">
        <v>42066</v>
      </c>
      <c r="B51" s="3">
        <v>8</v>
      </c>
    </row>
    <row r="52" spans="1:2" x14ac:dyDescent="0.25">
      <c r="A52" s="7">
        <v>42076</v>
      </c>
      <c r="B52" s="3">
        <v>8</v>
      </c>
    </row>
    <row r="53" spans="1:2" x14ac:dyDescent="0.25">
      <c r="A53" s="7">
        <v>42055</v>
      </c>
      <c r="B53" s="3">
        <v>9</v>
      </c>
    </row>
    <row r="54" spans="1:2" x14ac:dyDescent="0.25">
      <c r="A54" s="7">
        <v>42074</v>
      </c>
      <c r="B54" s="3">
        <v>9</v>
      </c>
    </row>
  </sheetData>
  <mergeCells count="1">
    <mergeCell ref="D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54"/>
  <sheetViews>
    <sheetView zoomScale="160" zoomScaleNormal="160" workbookViewId="0">
      <selection activeCell="E11" sqref="E11"/>
    </sheetView>
  </sheetViews>
  <sheetFormatPr defaultRowHeight="15" x14ac:dyDescent="0.25"/>
  <cols>
    <col min="1" max="1" width="12.28515625" customWidth="1"/>
    <col min="2" max="2" width="18.140625" customWidth="1"/>
    <col min="3" max="3" width="2.7109375" customWidth="1"/>
    <col min="4" max="5" width="18.28515625" customWidth="1"/>
    <col min="6" max="6" width="8.85546875" customWidth="1"/>
    <col min="7" max="7" width="18.28515625" customWidth="1"/>
  </cols>
  <sheetData>
    <row r="1" spans="1:7" ht="45" x14ac:dyDescent="0.25">
      <c r="A1" s="6" t="s">
        <v>7</v>
      </c>
      <c r="B1" s="6" t="s">
        <v>5</v>
      </c>
      <c r="D1" s="12" t="s">
        <v>18</v>
      </c>
      <c r="E1" s="13"/>
      <c r="F1" s="13"/>
      <c r="G1" s="14"/>
    </row>
    <row r="2" spans="1:7" ht="30" x14ac:dyDescent="0.25">
      <c r="A2" s="7">
        <v>42017</v>
      </c>
      <c r="B2" s="3">
        <v>1</v>
      </c>
      <c r="D2" s="11" t="s">
        <v>16</v>
      </c>
      <c r="E2" s="11" t="s">
        <v>13</v>
      </c>
      <c r="G2" s="11" t="s">
        <v>15</v>
      </c>
    </row>
    <row r="3" spans="1:7" ht="45" x14ac:dyDescent="0.25">
      <c r="A3" s="7">
        <v>42020</v>
      </c>
      <c r="B3" s="3">
        <v>1</v>
      </c>
      <c r="D3" s="11" t="s">
        <v>17</v>
      </c>
      <c r="E3" s="11" t="s">
        <v>14</v>
      </c>
      <c r="G3" s="11" t="s">
        <v>19</v>
      </c>
    </row>
    <row r="4" spans="1:7" x14ac:dyDescent="0.25">
      <c r="A4" s="7">
        <v>42024</v>
      </c>
      <c r="B4" s="3">
        <v>1</v>
      </c>
      <c r="D4" s="4" t="s">
        <v>6</v>
      </c>
      <c r="E4" s="4" t="s">
        <v>2</v>
      </c>
      <c r="F4" s="4" t="s">
        <v>9</v>
      </c>
      <c r="G4" s="4" t="s">
        <v>3</v>
      </c>
    </row>
    <row r="5" spans="1:7" x14ac:dyDescent="0.25">
      <c r="A5" s="7">
        <v>42025</v>
      </c>
      <c r="B5" s="3">
        <v>1</v>
      </c>
      <c r="D5" s="5">
        <f>AVERAGE(B2:B54)</f>
        <v>4.6226415094339623</v>
      </c>
      <c r="E5" s="8">
        <f>MEDIAN(B2:B54)</f>
        <v>5</v>
      </c>
      <c r="F5" s="3">
        <v>1</v>
      </c>
      <c r="G5" s="9">
        <f t="shared" ref="G5:G8" si="0">IFERROR(SMALL(_xlfn.MODE.MULT($B$2:$B$54),F5),"")</f>
        <v>1</v>
      </c>
    </row>
    <row r="6" spans="1:7" x14ac:dyDescent="0.25">
      <c r="A6" s="7">
        <v>42026</v>
      </c>
      <c r="B6" s="3">
        <v>1</v>
      </c>
      <c r="F6" s="3">
        <v>2</v>
      </c>
      <c r="G6" s="9">
        <f t="shared" si="0"/>
        <v>5</v>
      </c>
    </row>
    <row r="7" spans="1:7" x14ac:dyDescent="0.25">
      <c r="A7" s="7">
        <v>42030</v>
      </c>
      <c r="B7" s="3">
        <v>1</v>
      </c>
      <c r="F7" s="3">
        <v>3</v>
      </c>
      <c r="G7" s="9" t="str">
        <f t="shared" si="0"/>
        <v/>
      </c>
    </row>
    <row r="8" spans="1:7" x14ac:dyDescent="0.25">
      <c r="A8" s="7">
        <v>42038</v>
      </c>
      <c r="B8" s="3">
        <v>1</v>
      </c>
      <c r="F8" s="3">
        <v>4</v>
      </c>
      <c r="G8" s="9" t="str">
        <f t="shared" si="0"/>
        <v/>
      </c>
    </row>
    <row r="9" spans="1:7" x14ac:dyDescent="0.25">
      <c r="A9" s="7">
        <v>42048</v>
      </c>
      <c r="B9" s="3">
        <v>1</v>
      </c>
    </row>
    <row r="10" spans="1:7" x14ac:dyDescent="0.25">
      <c r="A10" s="7">
        <v>42072</v>
      </c>
      <c r="B10" s="3">
        <v>1</v>
      </c>
    </row>
    <row r="11" spans="1:7" x14ac:dyDescent="0.25">
      <c r="A11" s="7">
        <v>42081</v>
      </c>
      <c r="B11" s="3">
        <v>1</v>
      </c>
    </row>
    <row r="12" spans="1:7" x14ac:dyDescent="0.25">
      <c r="A12" s="7">
        <v>42019</v>
      </c>
      <c r="B12" s="3">
        <v>2</v>
      </c>
    </row>
    <row r="13" spans="1:7" x14ac:dyDescent="0.25">
      <c r="A13" s="7">
        <v>42023</v>
      </c>
      <c r="B13" s="3">
        <v>2</v>
      </c>
    </row>
    <row r="14" spans="1:7" x14ac:dyDescent="0.25">
      <c r="A14" s="7">
        <v>42031</v>
      </c>
      <c r="B14" s="3">
        <v>2</v>
      </c>
    </row>
    <row r="15" spans="1:7" x14ac:dyDescent="0.25">
      <c r="A15" s="7">
        <v>42079</v>
      </c>
      <c r="B15" s="3">
        <v>2</v>
      </c>
    </row>
    <row r="16" spans="1:7" x14ac:dyDescent="0.25">
      <c r="A16" s="7">
        <v>42080</v>
      </c>
      <c r="B16" s="3">
        <v>2</v>
      </c>
    </row>
    <row r="17" spans="1:2" x14ac:dyDescent="0.25">
      <c r="A17" s="7">
        <v>42010</v>
      </c>
      <c r="B17" s="3">
        <v>3</v>
      </c>
    </row>
    <row r="18" spans="1:2" x14ac:dyDescent="0.25">
      <c r="A18" s="7">
        <v>42054</v>
      </c>
      <c r="B18" s="3">
        <v>3</v>
      </c>
    </row>
    <row r="19" spans="1:2" x14ac:dyDescent="0.25">
      <c r="A19" s="7">
        <v>42067</v>
      </c>
      <c r="B19" s="3">
        <v>3</v>
      </c>
    </row>
    <row r="20" spans="1:2" x14ac:dyDescent="0.25">
      <c r="A20" s="7">
        <v>42068</v>
      </c>
      <c r="B20" s="3">
        <v>3</v>
      </c>
    </row>
    <row r="21" spans="1:2" x14ac:dyDescent="0.25">
      <c r="A21" s="7">
        <v>42037</v>
      </c>
      <c r="B21" s="3">
        <v>4</v>
      </c>
    </row>
    <row r="22" spans="1:2" x14ac:dyDescent="0.25">
      <c r="A22" s="7">
        <v>42060</v>
      </c>
      <c r="B22" s="3">
        <v>4</v>
      </c>
    </row>
    <row r="23" spans="1:2" x14ac:dyDescent="0.25">
      <c r="A23" s="7">
        <v>42016</v>
      </c>
      <c r="B23" s="3">
        <v>5</v>
      </c>
    </row>
    <row r="24" spans="1:2" x14ac:dyDescent="0.25">
      <c r="A24" s="7">
        <v>42034</v>
      </c>
      <c r="B24" s="3">
        <v>5</v>
      </c>
    </row>
    <row r="25" spans="1:2" x14ac:dyDescent="0.25">
      <c r="A25" s="7">
        <v>42045</v>
      </c>
      <c r="B25" s="3">
        <v>5</v>
      </c>
    </row>
    <row r="26" spans="1:2" x14ac:dyDescent="0.25">
      <c r="A26" s="7">
        <v>42046</v>
      </c>
      <c r="B26" s="3">
        <v>5</v>
      </c>
    </row>
    <row r="27" spans="1:2" x14ac:dyDescent="0.25">
      <c r="A27" s="7">
        <v>42051</v>
      </c>
      <c r="B27" s="3">
        <v>5</v>
      </c>
    </row>
    <row r="28" spans="1:2" x14ac:dyDescent="0.25">
      <c r="A28" s="7">
        <v>42052</v>
      </c>
      <c r="B28" s="3">
        <v>5</v>
      </c>
    </row>
    <row r="29" spans="1:2" x14ac:dyDescent="0.25">
      <c r="A29" s="7">
        <v>42053</v>
      </c>
      <c r="B29" s="3">
        <v>5</v>
      </c>
    </row>
    <row r="30" spans="1:2" x14ac:dyDescent="0.25">
      <c r="A30" s="7">
        <v>42058</v>
      </c>
      <c r="B30" s="3">
        <v>5</v>
      </c>
    </row>
    <row r="31" spans="1:2" x14ac:dyDescent="0.25">
      <c r="A31" s="7">
        <v>42061</v>
      </c>
      <c r="B31" s="3">
        <v>5</v>
      </c>
    </row>
    <row r="32" spans="1:2" x14ac:dyDescent="0.25">
      <c r="A32" s="7">
        <v>42065</v>
      </c>
      <c r="B32" s="3">
        <v>5</v>
      </c>
    </row>
    <row r="33" spans="1:2" x14ac:dyDescent="0.25">
      <c r="A33" s="7">
        <v>42018</v>
      </c>
      <c r="B33" s="3">
        <v>6</v>
      </c>
    </row>
    <row r="34" spans="1:2" x14ac:dyDescent="0.25">
      <c r="A34" s="7">
        <v>42032</v>
      </c>
      <c r="B34" s="3">
        <v>6</v>
      </c>
    </row>
    <row r="35" spans="1:2" x14ac:dyDescent="0.25">
      <c r="A35" s="7">
        <v>42039</v>
      </c>
      <c r="B35" s="3">
        <v>6</v>
      </c>
    </row>
    <row r="36" spans="1:2" x14ac:dyDescent="0.25">
      <c r="A36" s="7">
        <v>42040</v>
      </c>
      <c r="B36" s="3">
        <v>6</v>
      </c>
    </row>
    <row r="37" spans="1:2" x14ac:dyDescent="0.25">
      <c r="A37" s="7">
        <v>42041</v>
      </c>
      <c r="B37" s="3">
        <v>6</v>
      </c>
    </row>
    <row r="38" spans="1:2" x14ac:dyDescent="0.25">
      <c r="A38" s="7">
        <v>42044</v>
      </c>
      <c r="B38" s="3">
        <v>6</v>
      </c>
    </row>
    <row r="39" spans="1:2" x14ac:dyDescent="0.25">
      <c r="A39" s="7">
        <v>42047</v>
      </c>
      <c r="B39" s="3">
        <v>6</v>
      </c>
    </row>
    <row r="40" spans="1:2" x14ac:dyDescent="0.25">
      <c r="A40" s="7">
        <v>42059</v>
      </c>
      <c r="B40" s="3">
        <v>6</v>
      </c>
    </row>
    <row r="41" spans="1:2" x14ac:dyDescent="0.25">
      <c r="A41" s="7">
        <v>42075</v>
      </c>
      <c r="B41" s="3">
        <v>6</v>
      </c>
    </row>
    <row r="42" spans="1:2" x14ac:dyDescent="0.25">
      <c r="A42" s="7">
        <v>42009</v>
      </c>
      <c r="B42" s="3">
        <v>7</v>
      </c>
    </row>
    <row r="43" spans="1:2" x14ac:dyDescent="0.25">
      <c r="A43" s="7">
        <v>42011</v>
      </c>
      <c r="B43" s="3">
        <v>7</v>
      </c>
    </row>
    <row r="44" spans="1:2" x14ac:dyDescent="0.25">
      <c r="A44" s="7">
        <v>42012</v>
      </c>
      <c r="B44" s="3">
        <v>7</v>
      </c>
    </row>
    <row r="45" spans="1:2" x14ac:dyDescent="0.25">
      <c r="A45" s="7">
        <v>42069</v>
      </c>
      <c r="B45" s="3">
        <v>7</v>
      </c>
    </row>
    <row r="46" spans="1:2" x14ac:dyDescent="0.25">
      <c r="A46" s="7">
        <v>42073</v>
      </c>
      <c r="B46" s="3">
        <v>7</v>
      </c>
    </row>
    <row r="47" spans="1:2" x14ac:dyDescent="0.25">
      <c r="A47" s="7">
        <v>42013</v>
      </c>
      <c r="B47" s="3">
        <v>8</v>
      </c>
    </row>
    <row r="48" spans="1:2" x14ac:dyDescent="0.25">
      <c r="A48" s="7">
        <v>42027</v>
      </c>
      <c r="B48" s="3">
        <v>8</v>
      </c>
    </row>
    <row r="49" spans="1:2" x14ac:dyDescent="0.25">
      <c r="A49" s="7">
        <v>42033</v>
      </c>
      <c r="B49" s="3">
        <v>8</v>
      </c>
    </row>
    <row r="50" spans="1:2" x14ac:dyDescent="0.25">
      <c r="A50" s="7">
        <v>42062</v>
      </c>
      <c r="B50" s="3">
        <v>8</v>
      </c>
    </row>
    <row r="51" spans="1:2" x14ac:dyDescent="0.25">
      <c r="A51" s="7">
        <v>42066</v>
      </c>
      <c r="B51" s="3">
        <v>8</v>
      </c>
    </row>
    <row r="52" spans="1:2" x14ac:dyDescent="0.25">
      <c r="A52" s="7">
        <v>42076</v>
      </c>
      <c r="B52" s="3">
        <v>8</v>
      </c>
    </row>
    <row r="53" spans="1:2" x14ac:dyDescent="0.25">
      <c r="A53" s="7">
        <v>42055</v>
      </c>
      <c r="B53" s="3">
        <v>9</v>
      </c>
    </row>
    <row r="54" spans="1:2" x14ac:dyDescent="0.25">
      <c r="A54" s="7">
        <v>42074</v>
      </c>
      <c r="B54" s="3">
        <v>9</v>
      </c>
    </row>
  </sheetData>
  <mergeCells count="1">
    <mergeCell ref="D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2:J69"/>
  <sheetViews>
    <sheetView zoomScale="115" zoomScaleNormal="115" workbookViewId="0">
      <selection activeCell="E5" sqref="E5"/>
    </sheetView>
  </sheetViews>
  <sheetFormatPr defaultRowHeight="15" x14ac:dyDescent="0.25"/>
  <cols>
    <col min="1" max="1" width="12.28515625" customWidth="1"/>
    <col min="2" max="2" width="24.7109375" customWidth="1"/>
    <col min="3" max="3" width="10.28515625" bestFit="1" customWidth="1"/>
    <col min="4" max="4" width="2.7109375" customWidth="1"/>
    <col min="6" max="6" width="11.140625" customWidth="1"/>
    <col min="7" max="7" width="12.7109375" customWidth="1"/>
  </cols>
  <sheetData>
    <row r="2" spans="1:10" ht="30" x14ac:dyDescent="0.25">
      <c r="B2" s="6" t="s">
        <v>5</v>
      </c>
      <c r="C2" s="2" t="s">
        <v>1</v>
      </c>
      <c r="G2" s="4" t="s">
        <v>10</v>
      </c>
      <c r="H2" s="10"/>
    </row>
    <row r="3" spans="1:10" x14ac:dyDescent="0.25">
      <c r="B3" s="5">
        <f>IF(ROWS(B$3:B3)&gt;SUMPRODUCT(--(FREQUENCY($B$17:$B$69,$B$17:$B$69)&gt;0)),"",INDEX($B$17:$B$69,_xlfn.AGGREGATE(15,6,(ROW($B$17:$B$69)-ROW($B$17)+1)/(FREQUENCY($B$17:$B$69,$B$17:$B$69)&gt;0),ROWS(B$3:B3))))</f>
        <v>1</v>
      </c>
      <c r="C3" s="5">
        <f>IF(ISTEXT(B3),"",COUNTIFS($B$17:$B$69,B3))</f>
        <v>10</v>
      </c>
      <c r="G3" s="4" t="s">
        <v>11</v>
      </c>
      <c r="H3" s="10"/>
    </row>
    <row r="4" spans="1:10" x14ac:dyDescent="0.25">
      <c r="B4" s="5">
        <f>IF(ROWS(B$3:B4)&gt;SUMPRODUCT(--(FREQUENCY($B$17:$B$69,$B$17:$B$69)&gt;0)),"",INDEX($B$17:$B$69,_xlfn.AGGREGATE(15,6,(ROW($B$17:$B$69)-ROW($B$17)+1)/(FREQUENCY($B$17:$B$69,$B$17:$B$69)&gt;0),ROWS(B$3:B4))))</f>
        <v>2</v>
      </c>
      <c r="C4" s="5">
        <f t="shared" ref="C4:C11" si="0">IF(ISTEXT(B4),"",COUNTIFS($B$17:$B$69,B4))</f>
        <v>5</v>
      </c>
      <c r="E4" s="4" t="s">
        <v>6</v>
      </c>
      <c r="F4" s="4" t="s">
        <v>2</v>
      </c>
      <c r="G4" s="4" t="s">
        <v>9</v>
      </c>
      <c r="H4" s="4" t="s">
        <v>3</v>
      </c>
      <c r="J4" s="4" t="s">
        <v>3</v>
      </c>
    </row>
    <row r="5" spans="1:10" x14ac:dyDescent="0.25">
      <c r="B5" s="5">
        <f>IF(ROWS(B$3:B5)&gt;SUMPRODUCT(--(FREQUENCY($B$17:$B$69,$B$17:$B$69)&gt;0)),"",INDEX($B$17:$B$69,_xlfn.AGGREGATE(15,6,(ROW($B$17:$B$69)-ROW($B$17)+1)/(FREQUENCY($B$17:$B$69,$B$17:$B$69)&gt;0),ROWS(B$3:B5))))</f>
        <v>3</v>
      </c>
      <c r="C5" s="5">
        <f t="shared" si="0"/>
        <v>4</v>
      </c>
      <c r="E5" s="5"/>
      <c r="F5" s="5"/>
      <c r="G5" s="3">
        <v>1</v>
      </c>
      <c r="H5" s="9"/>
      <c r="J5" s="5">
        <f>IF(ROWS(J$5:J5)&gt;COUNTIFS($C$3:$C$11,MAX($C$3:$C$11)),"",_xlfn.AGGREGATE(15,6,$B$3:$B$11/($C$3:$C$11=MAX($C$3:$C$11)),ROWS(J$5:J5)))</f>
        <v>1</v>
      </c>
    </row>
    <row r="6" spans="1:10" x14ac:dyDescent="0.25">
      <c r="B6" s="5">
        <f>IF(ROWS(B$3:B6)&gt;SUMPRODUCT(--(FREQUENCY($B$17:$B$69,$B$17:$B$69)&gt;0)),"",INDEX($B$17:$B$69,_xlfn.AGGREGATE(15,6,(ROW($B$17:$B$69)-ROW($B$17)+1)/(FREQUENCY($B$17:$B$69,$B$17:$B$69)&gt;0),ROWS(B$3:B6))))</f>
        <v>4</v>
      </c>
      <c r="C6" s="5">
        <f t="shared" si="0"/>
        <v>2</v>
      </c>
      <c r="F6" s="5"/>
      <c r="G6" s="3">
        <v>2</v>
      </c>
      <c r="H6" s="9"/>
      <c r="J6" s="5">
        <f>IF(ROWS(J$5:J6)&gt;COUNTIFS($C$3:$C$11,MAX($C$3:$C$11)),"",_xlfn.AGGREGATE(15,6,$B$3:$B$11/($C$3:$C$11=MAX($C$3:$C$11)),ROWS(J$5:J6)))</f>
        <v>5</v>
      </c>
    </row>
    <row r="7" spans="1:10" x14ac:dyDescent="0.25">
      <c r="B7" s="5">
        <f>IF(ROWS(B$3:B7)&gt;SUMPRODUCT(--(FREQUENCY($B$17:$B$69,$B$17:$B$69)&gt;0)),"",INDEX($B$17:$B$69,_xlfn.AGGREGATE(15,6,(ROW($B$17:$B$69)-ROW($B$17)+1)/(FREQUENCY($B$17:$B$69,$B$17:$B$69)&gt;0),ROWS(B$3:B7))))</f>
        <v>5</v>
      </c>
      <c r="C7" s="5">
        <f t="shared" si="0"/>
        <v>10</v>
      </c>
      <c r="F7" t="s">
        <v>8</v>
      </c>
      <c r="G7" s="3">
        <v>3</v>
      </c>
      <c r="H7" s="9"/>
      <c r="J7" s="5" t="str">
        <f>IF(ROWS(J$5:J7)&gt;COUNTIFS($C$3:$C$11,MAX($C$3:$C$11)),"",_xlfn.AGGREGATE(15,6,$B$3:$B$11/($C$3:$C$11=MAX($C$3:$C$11)),ROWS(J$5:J7)))</f>
        <v/>
      </c>
    </row>
    <row r="8" spans="1:10" x14ac:dyDescent="0.25">
      <c r="B8" s="5">
        <f>IF(ROWS(B$3:B8)&gt;SUMPRODUCT(--(FREQUENCY($B$17:$B$69,$B$17:$B$69)&gt;0)),"",INDEX($B$17:$B$69,_xlfn.AGGREGATE(15,6,(ROW($B$17:$B$69)-ROW($B$17)+1)/(FREQUENCY($B$17:$B$69,$B$17:$B$69)&gt;0),ROWS(B$3:B8))))</f>
        <v>6</v>
      </c>
      <c r="C8" s="5">
        <f t="shared" si="0"/>
        <v>9</v>
      </c>
      <c r="G8" s="3">
        <v>4</v>
      </c>
      <c r="H8" s="9"/>
      <c r="J8" s="5" t="str">
        <f>IF(ROWS(J$5:J8)&gt;COUNTIFS($C$3:$C$11,MAX($C$3:$C$11)),"",_xlfn.AGGREGATE(15,6,$B$3:$B$11/($C$3:$C$11=MAX($C$3:$C$11)),ROWS(J$5:J8)))</f>
        <v/>
      </c>
    </row>
    <row r="9" spans="1:10" x14ac:dyDescent="0.25">
      <c r="B9" s="5">
        <f>IF(ROWS(B$3:B9)&gt;SUMPRODUCT(--(FREQUENCY($B$17:$B$69,$B$17:$B$69)&gt;0)),"",INDEX($B$17:$B$69,_xlfn.AGGREGATE(15,6,(ROW($B$17:$B$69)-ROW($B$17)+1)/(FREQUENCY($B$17:$B$69,$B$17:$B$69)&gt;0),ROWS(B$3:B9))))</f>
        <v>7</v>
      </c>
      <c r="C9" s="5">
        <f t="shared" si="0"/>
        <v>5</v>
      </c>
    </row>
    <row r="10" spans="1:10" x14ac:dyDescent="0.25">
      <c r="B10" s="5">
        <f>IF(ROWS(B$3:B10)&gt;SUMPRODUCT(--(FREQUENCY($B$17:$B$69,$B$17:$B$69)&gt;0)),"",INDEX($B$17:$B$69,_xlfn.AGGREGATE(15,6,(ROW($B$17:$B$69)-ROW($B$17)+1)/(FREQUENCY($B$17:$B$69,$B$17:$B$69)&gt;0),ROWS(B$3:B10))))</f>
        <v>8</v>
      </c>
      <c r="C10" s="5">
        <f t="shared" si="0"/>
        <v>6</v>
      </c>
      <c r="F10" t="s">
        <v>12</v>
      </c>
    </row>
    <row r="11" spans="1:10" x14ac:dyDescent="0.25">
      <c r="B11" s="5">
        <f>IF(ROWS(B$3:B11)&gt;SUMPRODUCT(--(FREQUENCY($B$17:$B$69,$B$17:$B$69)&gt;0)),"",INDEX($B$17:$B$69,_xlfn.AGGREGATE(15,6,(ROW($B$17:$B$69)-ROW($B$17)+1)/(FREQUENCY($B$17:$B$69,$B$17:$B$69)&gt;0),ROWS(B$3:B11))))</f>
        <v>9</v>
      </c>
      <c r="C11" s="5">
        <f t="shared" si="0"/>
        <v>2</v>
      </c>
      <c r="F11" s="1" t="s">
        <v>0</v>
      </c>
    </row>
    <row r="12" spans="1:10" x14ac:dyDescent="0.25">
      <c r="F12" s="1" t="s">
        <v>4</v>
      </c>
    </row>
    <row r="13" spans="1:10" x14ac:dyDescent="0.25">
      <c r="H13" s="1"/>
    </row>
    <row r="14" spans="1:10" x14ac:dyDescent="0.25">
      <c r="H14" s="1"/>
    </row>
    <row r="15" spans="1:10" x14ac:dyDescent="0.25">
      <c r="H15" s="1"/>
    </row>
    <row r="16" spans="1:10" ht="30" x14ac:dyDescent="0.25">
      <c r="A16" s="6" t="s">
        <v>7</v>
      </c>
      <c r="B16" s="6" t="s">
        <v>5</v>
      </c>
      <c r="E16" s="4" t="s">
        <v>6</v>
      </c>
      <c r="F16" s="4" t="s">
        <v>2</v>
      </c>
      <c r="G16" s="4" t="s">
        <v>9</v>
      </c>
      <c r="H16" s="4" t="s">
        <v>3</v>
      </c>
    </row>
    <row r="17" spans="1:8" x14ac:dyDescent="0.25">
      <c r="A17" s="7">
        <v>42017</v>
      </c>
      <c r="B17" s="3">
        <v>1</v>
      </c>
      <c r="E17" s="5">
        <f>AVERAGE(B17:B69)</f>
        <v>4.6226415094339623</v>
      </c>
      <c r="F17" s="8">
        <f>MEDIAN(B17:B69)</f>
        <v>5</v>
      </c>
      <c r="G17" s="3">
        <v>1</v>
      </c>
      <c r="H17" s="9">
        <f t="shared" ref="H17:H20" si="1">IFERROR(SMALL(_xlfn.MODE.MULT($B$17:$B$69),G17),"")</f>
        <v>1</v>
      </c>
    </row>
    <row r="18" spans="1:8" x14ac:dyDescent="0.25">
      <c r="A18" s="7">
        <v>42020</v>
      </c>
      <c r="B18" s="3">
        <v>1</v>
      </c>
      <c r="G18" s="3">
        <v>2</v>
      </c>
      <c r="H18" s="9">
        <f t="shared" si="1"/>
        <v>5</v>
      </c>
    </row>
    <row r="19" spans="1:8" x14ac:dyDescent="0.25">
      <c r="A19" s="7">
        <v>42024</v>
      </c>
      <c r="B19" s="3">
        <v>1</v>
      </c>
      <c r="G19" s="3">
        <v>3</v>
      </c>
      <c r="H19" s="9" t="str">
        <f t="shared" si="1"/>
        <v/>
      </c>
    </row>
    <row r="20" spans="1:8" x14ac:dyDescent="0.25">
      <c r="A20" s="7">
        <v>42025</v>
      </c>
      <c r="B20" s="3">
        <v>1</v>
      </c>
      <c r="G20" s="3">
        <v>4</v>
      </c>
      <c r="H20" s="9" t="str">
        <f t="shared" si="1"/>
        <v/>
      </c>
    </row>
    <row r="21" spans="1:8" x14ac:dyDescent="0.25">
      <c r="A21" s="7">
        <v>42026</v>
      </c>
      <c r="B21" s="3">
        <v>1</v>
      </c>
    </row>
    <row r="22" spans="1:8" x14ac:dyDescent="0.25">
      <c r="A22" s="7">
        <v>42030</v>
      </c>
      <c r="B22" s="3">
        <v>1</v>
      </c>
    </row>
    <row r="23" spans="1:8" x14ac:dyDescent="0.25">
      <c r="A23" s="7">
        <v>42038</v>
      </c>
      <c r="B23" s="3">
        <v>1</v>
      </c>
    </row>
    <row r="24" spans="1:8" x14ac:dyDescent="0.25">
      <c r="A24" s="7">
        <v>42048</v>
      </c>
      <c r="B24" s="3">
        <v>1</v>
      </c>
    </row>
    <row r="25" spans="1:8" x14ac:dyDescent="0.25">
      <c r="A25" s="7">
        <v>42072</v>
      </c>
      <c r="B25" s="3">
        <v>1</v>
      </c>
    </row>
    <row r="26" spans="1:8" x14ac:dyDescent="0.25">
      <c r="A26" s="7">
        <v>42081</v>
      </c>
      <c r="B26" s="3">
        <v>1</v>
      </c>
    </row>
    <row r="27" spans="1:8" x14ac:dyDescent="0.25">
      <c r="A27" s="7">
        <v>42019</v>
      </c>
      <c r="B27" s="3">
        <v>2</v>
      </c>
    </row>
    <row r="28" spans="1:8" x14ac:dyDescent="0.25">
      <c r="A28" s="7">
        <v>42023</v>
      </c>
      <c r="B28" s="3">
        <v>2</v>
      </c>
    </row>
    <row r="29" spans="1:8" x14ac:dyDescent="0.25">
      <c r="A29" s="7">
        <v>42031</v>
      </c>
      <c r="B29" s="3">
        <v>2</v>
      </c>
    </row>
    <row r="30" spans="1:8" x14ac:dyDescent="0.25">
      <c r="A30" s="7">
        <v>42079</v>
      </c>
      <c r="B30" s="3">
        <v>2</v>
      </c>
    </row>
    <row r="31" spans="1:8" x14ac:dyDescent="0.25">
      <c r="A31" s="7">
        <v>42080</v>
      </c>
      <c r="B31" s="3">
        <v>2</v>
      </c>
    </row>
    <row r="32" spans="1:8" x14ac:dyDescent="0.25">
      <c r="A32" s="7">
        <v>42010</v>
      </c>
      <c r="B32" s="3">
        <v>3</v>
      </c>
    </row>
    <row r="33" spans="1:2" x14ac:dyDescent="0.25">
      <c r="A33" s="7">
        <v>42054</v>
      </c>
      <c r="B33" s="3">
        <v>3</v>
      </c>
    </row>
    <row r="34" spans="1:2" x14ac:dyDescent="0.25">
      <c r="A34" s="7">
        <v>42067</v>
      </c>
      <c r="B34" s="3">
        <v>3</v>
      </c>
    </row>
    <row r="35" spans="1:2" x14ac:dyDescent="0.25">
      <c r="A35" s="7">
        <v>42068</v>
      </c>
      <c r="B35" s="3">
        <v>3</v>
      </c>
    </row>
    <row r="36" spans="1:2" x14ac:dyDescent="0.25">
      <c r="A36" s="7">
        <v>42037</v>
      </c>
      <c r="B36" s="3">
        <v>4</v>
      </c>
    </row>
    <row r="37" spans="1:2" x14ac:dyDescent="0.25">
      <c r="A37" s="7">
        <v>42060</v>
      </c>
      <c r="B37" s="3">
        <v>4</v>
      </c>
    </row>
    <row r="38" spans="1:2" x14ac:dyDescent="0.25">
      <c r="A38" s="7">
        <v>42016</v>
      </c>
      <c r="B38" s="3">
        <v>5</v>
      </c>
    </row>
    <row r="39" spans="1:2" x14ac:dyDescent="0.25">
      <c r="A39" s="7">
        <v>42034</v>
      </c>
      <c r="B39" s="3">
        <v>5</v>
      </c>
    </row>
    <row r="40" spans="1:2" x14ac:dyDescent="0.25">
      <c r="A40" s="7">
        <v>42045</v>
      </c>
      <c r="B40" s="3">
        <v>5</v>
      </c>
    </row>
    <row r="41" spans="1:2" x14ac:dyDescent="0.25">
      <c r="A41" s="7">
        <v>42046</v>
      </c>
      <c r="B41" s="3">
        <v>5</v>
      </c>
    </row>
    <row r="42" spans="1:2" x14ac:dyDescent="0.25">
      <c r="A42" s="7">
        <v>42051</v>
      </c>
      <c r="B42" s="3">
        <v>5</v>
      </c>
    </row>
    <row r="43" spans="1:2" x14ac:dyDescent="0.25">
      <c r="A43" s="7">
        <v>42052</v>
      </c>
      <c r="B43" s="3">
        <v>5</v>
      </c>
    </row>
    <row r="44" spans="1:2" x14ac:dyDescent="0.25">
      <c r="A44" s="7">
        <v>42053</v>
      </c>
      <c r="B44" s="3">
        <v>5</v>
      </c>
    </row>
    <row r="45" spans="1:2" x14ac:dyDescent="0.25">
      <c r="A45" s="7">
        <v>42058</v>
      </c>
      <c r="B45" s="3">
        <v>5</v>
      </c>
    </row>
    <row r="46" spans="1:2" x14ac:dyDescent="0.25">
      <c r="A46" s="7">
        <v>42061</v>
      </c>
      <c r="B46" s="3">
        <v>5</v>
      </c>
    </row>
    <row r="47" spans="1:2" x14ac:dyDescent="0.25">
      <c r="A47" s="7">
        <v>42065</v>
      </c>
      <c r="B47" s="3">
        <v>5</v>
      </c>
    </row>
    <row r="48" spans="1:2" x14ac:dyDescent="0.25">
      <c r="A48" s="7">
        <v>42018</v>
      </c>
      <c r="B48" s="3">
        <v>6</v>
      </c>
    </row>
    <row r="49" spans="1:2" x14ac:dyDescent="0.25">
      <c r="A49" s="7">
        <v>42032</v>
      </c>
      <c r="B49" s="3">
        <v>6</v>
      </c>
    </row>
    <row r="50" spans="1:2" x14ac:dyDescent="0.25">
      <c r="A50" s="7">
        <v>42039</v>
      </c>
      <c r="B50" s="3">
        <v>6</v>
      </c>
    </row>
    <row r="51" spans="1:2" x14ac:dyDescent="0.25">
      <c r="A51" s="7">
        <v>42040</v>
      </c>
      <c r="B51" s="3">
        <v>6</v>
      </c>
    </row>
    <row r="52" spans="1:2" x14ac:dyDescent="0.25">
      <c r="A52" s="7">
        <v>42041</v>
      </c>
      <c r="B52" s="3">
        <v>6</v>
      </c>
    </row>
    <row r="53" spans="1:2" x14ac:dyDescent="0.25">
      <c r="A53" s="7">
        <v>42044</v>
      </c>
      <c r="B53" s="3">
        <v>6</v>
      </c>
    </row>
    <row r="54" spans="1:2" x14ac:dyDescent="0.25">
      <c r="A54" s="7">
        <v>42047</v>
      </c>
      <c r="B54" s="3">
        <v>6</v>
      </c>
    </row>
    <row r="55" spans="1:2" x14ac:dyDescent="0.25">
      <c r="A55" s="7">
        <v>42059</v>
      </c>
      <c r="B55" s="3">
        <v>6</v>
      </c>
    </row>
    <row r="56" spans="1:2" x14ac:dyDescent="0.25">
      <c r="A56" s="7">
        <v>42075</v>
      </c>
      <c r="B56" s="3">
        <v>6</v>
      </c>
    </row>
    <row r="57" spans="1:2" x14ac:dyDescent="0.25">
      <c r="A57" s="7">
        <v>42009</v>
      </c>
      <c r="B57" s="3">
        <v>7</v>
      </c>
    </row>
    <row r="58" spans="1:2" x14ac:dyDescent="0.25">
      <c r="A58" s="7">
        <v>42011</v>
      </c>
      <c r="B58" s="3">
        <v>7</v>
      </c>
    </row>
    <row r="59" spans="1:2" x14ac:dyDescent="0.25">
      <c r="A59" s="7">
        <v>42012</v>
      </c>
      <c r="B59" s="3">
        <v>7</v>
      </c>
    </row>
    <row r="60" spans="1:2" x14ac:dyDescent="0.25">
      <c r="A60" s="7">
        <v>42069</v>
      </c>
      <c r="B60" s="3">
        <v>7</v>
      </c>
    </row>
    <row r="61" spans="1:2" x14ac:dyDescent="0.25">
      <c r="A61" s="7">
        <v>42073</v>
      </c>
      <c r="B61" s="3">
        <v>7</v>
      </c>
    </row>
    <row r="62" spans="1:2" x14ac:dyDescent="0.25">
      <c r="A62" s="7">
        <v>42013</v>
      </c>
      <c r="B62" s="3">
        <v>8</v>
      </c>
    </row>
    <row r="63" spans="1:2" x14ac:dyDescent="0.25">
      <c r="A63" s="7">
        <v>42027</v>
      </c>
      <c r="B63" s="3">
        <v>8</v>
      </c>
    </row>
    <row r="64" spans="1:2" x14ac:dyDescent="0.25">
      <c r="A64" s="7">
        <v>42033</v>
      </c>
      <c r="B64" s="3">
        <v>8</v>
      </c>
    </row>
    <row r="65" spans="1:2" x14ac:dyDescent="0.25">
      <c r="A65" s="7">
        <v>42062</v>
      </c>
      <c r="B65" s="3">
        <v>8</v>
      </c>
    </row>
    <row r="66" spans="1:2" x14ac:dyDescent="0.25">
      <c r="A66" s="7">
        <v>42066</v>
      </c>
      <c r="B66" s="3">
        <v>8</v>
      </c>
    </row>
    <row r="67" spans="1:2" x14ac:dyDescent="0.25">
      <c r="A67" s="7">
        <v>42076</v>
      </c>
      <c r="B67" s="3">
        <v>8</v>
      </c>
    </row>
    <row r="68" spans="1:2" x14ac:dyDescent="0.25">
      <c r="A68" s="7">
        <v>42055</v>
      </c>
      <c r="B68" s="3">
        <v>9</v>
      </c>
    </row>
    <row r="69" spans="1:2" x14ac:dyDescent="0.25">
      <c r="A69" s="7">
        <v>42074</v>
      </c>
      <c r="B69" s="3">
        <v>9</v>
      </c>
    </row>
  </sheetData>
  <sortState ref="A15:B67">
    <sortCondition ref="B15"/>
  </sortState>
  <hyperlinks>
    <hyperlink ref="F11" r:id="rId1"/>
    <hyperlink ref="F12" r:id="rId2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J69"/>
  <sheetViews>
    <sheetView zoomScale="115" zoomScaleNormal="115" workbookViewId="0"/>
  </sheetViews>
  <sheetFormatPr defaultRowHeight="15" x14ac:dyDescent="0.25"/>
  <cols>
    <col min="1" max="1" width="12.28515625" customWidth="1"/>
    <col min="2" max="2" width="24.7109375" customWidth="1"/>
    <col min="3" max="3" width="10.28515625" bestFit="1" customWidth="1"/>
    <col min="4" max="4" width="2.7109375" customWidth="1"/>
    <col min="6" max="6" width="11.140625" customWidth="1"/>
    <col min="7" max="7" width="12.7109375" customWidth="1"/>
  </cols>
  <sheetData>
    <row r="2" spans="1:10" ht="30" x14ac:dyDescent="0.25">
      <c r="B2" s="6" t="s">
        <v>5</v>
      </c>
      <c r="C2" s="2" t="s">
        <v>1</v>
      </c>
      <c r="G2" s="4" t="s">
        <v>10</v>
      </c>
      <c r="H2" s="10">
        <f>MAX(C3:C11)</f>
        <v>10</v>
      </c>
    </row>
    <row r="3" spans="1:10" x14ac:dyDescent="0.25">
      <c r="B3" s="5">
        <f>IF(ROWS(B$3:B3)&gt;SUMPRODUCT(--(FREQUENCY($B$17:$B$69,$B$17:$B$69)&gt;0)),"",INDEX($B$17:$B$69,_xlfn.AGGREGATE(15,6,(ROW($B$17:$B$69)-ROW($B$17)+1)/(FREQUENCY($B$17:$B$69,$B$17:$B$69)&gt;0),ROWS(B$3:B3))))</f>
        <v>1</v>
      </c>
      <c r="C3" s="5">
        <f>IF(ISTEXT(B3),"",COUNTIFS($B$17:$B$69,B3))</f>
        <v>10</v>
      </c>
      <c r="G3" s="4" t="s">
        <v>11</v>
      </c>
      <c r="H3" s="10">
        <f>COUNTIFS(C3:C11,H2)</f>
        <v>2</v>
      </c>
    </row>
    <row r="4" spans="1:10" x14ac:dyDescent="0.25">
      <c r="B4" s="5">
        <f>IF(ROWS(B$3:B4)&gt;SUMPRODUCT(--(FREQUENCY($B$17:$B$69,$B$17:$B$69)&gt;0)),"",INDEX($B$17:$B$69,_xlfn.AGGREGATE(15,6,(ROW($B$17:$B$69)-ROW($B$17)+1)/(FREQUENCY($B$17:$B$69,$B$17:$B$69)&gt;0),ROWS(B$3:B4))))</f>
        <v>2</v>
      </c>
      <c r="C4" s="5">
        <f t="shared" ref="C4:C11" si="0">IF(ISTEXT(B4),"",COUNTIFS($B$17:$B$69,B4))</f>
        <v>5</v>
      </c>
      <c r="E4" s="4" t="s">
        <v>6</v>
      </c>
      <c r="F4" s="4" t="s">
        <v>2</v>
      </c>
      <c r="G4" s="4" t="s">
        <v>9</v>
      </c>
      <c r="H4" s="4" t="s">
        <v>3</v>
      </c>
      <c r="J4" s="4" t="s">
        <v>3</v>
      </c>
    </row>
    <row r="5" spans="1:10" x14ac:dyDescent="0.25">
      <c r="B5" s="5">
        <f>IF(ROWS(B$3:B5)&gt;SUMPRODUCT(--(FREQUENCY($B$17:$B$69,$B$17:$B$69)&gt;0)),"",INDEX($B$17:$B$69,_xlfn.AGGREGATE(15,6,(ROW($B$17:$B$69)-ROW($B$17)+1)/(FREQUENCY($B$17:$B$69,$B$17:$B$69)&gt;0),ROWS(B$3:B5))))</f>
        <v>3</v>
      </c>
      <c r="C5" s="5">
        <f t="shared" si="0"/>
        <v>4</v>
      </c>
      <c r="E5" s="5">
        <f>SUMPRODUCT(B3:B11,C3:C11)/SUM(C3:C11)</f>
        <v>4.6226415094339623</v>
      </c>
      <c r="F5" s="5">
        <f>_xlfn.AGGREGATE(19,6,B3:B11/(C3:C11&gt;=COLUMN(1:1)),2)</f>
        <v>5</v>
      </c>
      <c r="G5" s="3">
        <v>1</v>
      </c>
      <c r="H5" s="9">
        <f>IF(G5&gt;$H$3,"",_xlfn.AGGREGATE(15,6,$B$3:$B$11/($C$3:$C$11=$H$2),G5))</f>
        <v>1</v>
      </c>
      <c r="J5" s="5">
        <f>IF(ROWS(J$5:J5)&gt;COUNTIFS($C$3:$C$11,MAX($C$3:$C$11)),"",_xlfn.AGGREGATE(15,6,$B$3:$B$11/($C$3:$C$11=MAX($C$3:$C$11)),ROWS(J$5:J5)))</f>
        <v>1</v>
      </c>
    </row>
    <row r="6" spans="1:10" x14ac:dyDescent="0.25">
      <c r="B6" s="5">
        <f>IF(ROWS(B$3:B6)&gt;SUMPRODUCT(--(FREQUENCY($B$17:$B$69,$B$17:$B$69)&gt;0)),"",INDEX($B$17:$B$69,_xlfn.AGGREGATE(15,6,(ROW($B$17:$B$69)-ROW($B$17)+1)/(FREQUENCY($B$17:$B$69,$B$17:$B$69)&gt;0),ROWS(B$3:B6))))</f>
        <v>4</v>
      </c>
      <c r="C6" s="5">
        <f t="shared" si="0"/>
        <v>2</v>
      </c>
      <c r="F6" s="5">
        <f ca="1">_xlfn.AGGREGATE(19,6,B3:B11/(C3:C11&gt;=COLUMN(INDIRECT("1:"&amp;MAX(C3:C11)))),2)</f>
        <v>5</v>
      </c>
      <c r="G6" s="3">
        <v>2</v>
      </c>
      <c r="H6" s="9">
        <f t="shared" ref="H6:H8" si="1">IF(G6&gt;$H$3,"",_xlfn.AGGREGATE(15,6,$B$3:$B$11/($C$3:$C$11=$H$2),G6))</f>
        <v>5</v>
      </c>
      <c r="J6" s="5">
        <f>IF(ROWS(J$5:J6)&gt;COUNTIFS($C$3:$C$11,MAX($C$3:$C$11)),"",_xlfn.AGGREGATE(15,6,$B$3:$B$11/($C$3:$C$11=MAX($C$3:$C$11)),ROWS(J$5:J6)))</f>
        <v>5</v>
      </c>
    </row>
    <row r="7" spans="1:10" x14ac:dyDescent="0.25">
      <c r="B7" s="5">
        <f>IF(ROWS(B$3:B7)&gt;SUMPRODUCT(--(FREQUENCY($B$17:$B$69,$B$17:$B$69)&gt;0)),"",INDEX($B$17:$B$69,_xlfn.AGGREGATE(15,6,(ROW($B$17:$B$69)-ROW($B$17)+1)/(FREQUENCY($B$17:$B$69,$B$17:$B$69)&gt;0),ROWS(B$3:B7))))</f>
        <v>5</v>
      </c>
      <c r="C7" s="5">
        <f t="shared" si="0"/>
        <v>10</v>
      </c>
      <c r="F7" t="s">
        <v>8</v>
      </c>
      <c r="G7" s="3">
        <v>3</v>
      </c>
      <c r="H7" s="9" t="str">
        <f t="shared" si="1"/>
        <v/>
      </c>
      <c r="J7" s="5" t="str">
        <f>IF(ROWS(J$5:J7)&gt;COUNTIFS($C$3:$C$11,MAX($C$3:$C$11)),"",_xlfn.AGGREGATE(15,6,$B$3:$B$11/($C$3:$C$11=MAX($C$3:$C$11)),ROWS(J$5:J7)))</f>
        <v/>
      </c>
    </row>
    <row r="8" spans="1:10" x14ac:dyDescent="0.25">
      <c r="B8" s="5">
        <f>IF(ROWS(B$3:B8)&gt;SUMPRODUCT(--(FREQUENCY($B$17:$B$69,$B$17:$B$69)&gt;0)),"",INDEX($B$17:$B$69,_xlfn.AGGREGATE(15,6,(ROW($B$17:$B$69)-ROW($B$17)+1)/(FREQUENCY($B$17:$B$69,$B$17:$B$69)&gt;0),ROWS(B$3:B8))))</f>
        <v>6</v>
      </c>
      <c r="C8" s="5">
        <f t="shared" si="0"/>
        <v>9</v>
      </c>
      <c r="G8" s="3">
        <v>4</v>
      </c>
      <c r="H8" s="9" t="str">
        <f t="shared" si="1"/>
        <v/>
      </c>
      <c r="J8" s="5" t="str">
        <f>IF(ROWS(J$5:J8)&gt;COUNTIFS($C$3:$C$11,MAX($C$3:$C$11)),"",_xlfn.AGGREGATE(15,6,$B$3:$B$11/($C$3:$C$11=MAX($C$3:$C$11)),ROWS(J$5:J8)))</f>
        <v/>
      </c>
    </row>
    <row r="9" spans="1:10" x14ac:dyDescent="0.25">
      <c r="B9" s="5">
        <f>IF(ROWS(B$3:B9)&gt;SUMPRODUCT(--(FREQUENCY($B$17:$B$69,$B$17:$B$69)&gt;0)),"",INDEX($B$17:$B$69,_xlfn.AGGREGATE(15,6,(ROW($B$17:$B$69)-ROW($B$17)+1)/(FREQUENCY($B$17:$B$69,$B$17:$B$69)&gt;0),ROWS(B$3:B9))))</f>
        <v>7</v>
      </c>
      <c r="C9" s="5">
        <f t="shared" si="0"/>
        <v>5</v>
      </c>
    </row>
    <row r="10" spans="1:10" x14ac:dyDescent="0.25">
      <c r="B10" s="5">
        <f>IF(ROWS(B$3:B10)&gt;SUMPRODUCT(--(FREQUENCY($B$17:$B$69,$B$17:$B$69)&gt;0)),"",INDEX($B$17:$B$69,_xlfn.AGGREGATE(15,6,(ROW($B$17:$B$69)-ROW($B$17)+1)/(FREQUENCY($B$17:$B$69,$B$17:$B$69)&gt;0),ROWS(B$3:B10))))</f>
        <v>8</v>
      </c>
      <c r="C10" s="5">
        <f t="shared" si="0"/>
        <v>6</v>
      </c>
      <c r="F10" t="s">
        <v>12</v>
      </c>
    </row>
    <row r="11" spans="1:10" x14ac:dyDescent="0.25">
      <c r="B11" s="5">
        <f>IF(ROWS(B$3:B11)&gt;SUMPRODUCT(--(FREQUENCY($B$17:$B$69,$B$17:$B$69)&gt;0)),"",INDEX($B$17:$B$69,_xlfn.AGGREGATE(15,6,(ROW($B$17:$B$69)-ROW($B$17)+1)/(FREQUENCY($B$17:$B$69,$B$17:$B$69)&gt;0),ROWS(B$3:B11))))</f>
        <v>9</v>
      </c>
      <c r="C11" s="5">
        <f t="shared" si="0"/>
        <v>2</v>
      </c>
      <c r="F11" s="1" t="s">
        <v>0</v>
      </c>
    </row>
    <row r="12" spans="1:10" x14ac:dyDescent="0.25">
      <c r="F12" s="1" t="s">
        <v>4</v>
      </c>
    </row>
    <row r="13" spans="1:10" x14ac:dyDescent="0.25">
      <c r="H13" s="1"/>
    </row>
    <row r="14" spans="1:10" x14ac:dyDescent="0.25">
      <c r="H14" s="1"/>
    </row>
    <row r="15" spans="1:10" x14ac:dyDescent="0.25">
      <c r="H15" s="1"/>
    </row>
    <row r="16" spans="1:10" ht="30" x14ac:dyDescent="0.25">
      <c r="A16" s="6" t="s">
        <v>7</v>
      </c>
      <c r="B16" s="6" t="s">
        <v>5</v>
      </c>
      <c r="E16" s="4" t="s">
        <v>6</v>
      </c>
      <c r="F16" s="4" t="s">
        <v>2</v>
      </c>
      <c r="G16" s="4" t="s">
        <v>9</v>
      </c>
      <c r="H16" s="4" t="s">
        <v>3</v>
      </c>
    </row>
    <row r="17" spans="1:8" x14ac:dyDescent="0.25">
      <c r="A17" s="7">
        <v>42017</v>
      </c>
      <c r="B17" s="3">
        <v>1</v>
      </c>
      <c r="E17" s="5">
        <f>AVERAGE(B17:B69)</f>
        <v>4.6226415094339623</v>
      </c>
      <c r="F17" s="8">
        <f>MEDIAN(B17:B69)</f>
        <v>5</v>
      </c>
      <c r="G17" s="3">
        <v>1</v>
      </c>
      <c r="H17" s="9">
        <f t="shared" ref="H17:H20" si="2">IFERROR(SMALL(_xlfn.MODE.MULT($B$17:$B$69),G17),"")</f>
        <v>1</v>
      </c>
    </row>
    <row r="18" spans="1:8" x14ac:dyDescent="0.25">
      <c r="A18" s="7">
        <v>42020</v>
      </c>
      <c r="B18" s="3">
        <v>1</v>
      </c>
      <c r="G18" s="3">
        <v>2</v>
      </c>
      <c r="H18" s="9">
        <f t="shared" si="2"/>
        <v>5</v>
      </c>
    </row>
    <row r="19" spans="1:8" x14ac:dyDescent="0.25">
      <c r="A19" s="7">
        <v>42024</v>
      </c>
      <c r="B19" s="3">
        <v>1</v>
      </c>
      <c r="G19" s="3">
        <v>3</v>
      </c>
      <c r="H19" s="9" t="str">
        <f t="shared" si="2"/>
        <v/>
      </c>
    </row>
    <row r="20" spans="1:8" x14ac:dyDescent="0.25">
      <c r="A20" s="7">
        <v>42025</v>
      </c>
      <c r="B20" s="3">
        <v>1</v>
      </c>
      <c r="G20" s="3">
        <v>4</v>
      </c>
      <c r="H20" s="9" t="str">
        <f t="shared" si="2"/>
        <v/>
      </c>
    </row>
    <row r="21" spans="1:8" x14ac:dyDescent="0.25">
      <c r="A21" s="7">
        <v>42026</v>
      </c>
      <c r="B21" s="3">
        <v>1</v>
      </c>
    </row>
    <row r="22" spans="1:8" x14ac:dyDescent="0.25">
      <c r="A22" s="7">
        <v>42030</v>
      </c>
      <c r="B22" s="3">
        <v>1</v>
      </c>
    </row>
    <row r="23" spans="1:8" x14ac:dyDescent="0.25">
      <c r="A23" s="7">
        <v>42038</v>
      </c>
      <c r="B23" s="3">
        <v>1</v>
      </c>
    </row>
    <row r="24" spans="1:8" x14ac:dyDescent="0.25">
      <c r="A24" s="7">
        <v>42048</v>
      </c>
      <c r="B24" s="3">
        <v>1</v>
      </c>
    </row>
    <row r="25" spans="1:8" x14ac:dyDescent="0.25">
      <c r="A25" s="7">
        <v>42072</v>
      </c>
      <c r="B25" s="3">
        <v>1</v>
      </c>
    </row>
    <row r="26" spans="1:8" x14ac:dyDescent="0.25">
      <c r="A26" s="7">
        <v>42081</v>
      </c>
      <c r="B26" s="3">
        <v>1</v>
      </c>
    </row>
    <row r="27" spans="1:8" x14ac:dyDescent="0.25">
      <c r="A27" s="7">
        <v>42019</v>
      </c>
      <c r="B27" s="3">
        <v>2</v>
      </c>
    </row>
    <row r="28" spans="1:8" x14ac:dyDescent="0.25">
      <c r="A28" s="7">
        <v>42023</v>
      </c>
      <c r="B28" s="3">
        <v>2</v>
      </c>
    </row>
    <row r="29" spans="1:8" x14ac:dyDescent="0.25">
      <c r="A29" s="7">
        <v>42031</v>
      </c>
      <c r="B29" s="3">
        <v>2</v>
      </c>
    </row>
    <row r="30" spans="1:8" x14ac:dyDescent="0.25">
      <c r="A30" s="7">
        <v>42079</v>
      </c>
      <c r="B30" s="3">
        <v>2</v>
      </c>
    </row>
    <row r="31" spans="1:8" x14ac:dyDescent="0.25">
      <c r="A31" s="7">
        <v>42080</v>
      </c>
      <c r="B31" s="3">
        <v>2</v>
      </c>
    </row>
    <row r="32" spans="1:8" x14ac:dyDescent="0.25">
      <c r="A32" s="7">
        <v>42010</v>
      </c>
      <c r="B32" s="3">
        <v>3</v>
      </c>
    </row>
    <row r="33" spans="1:2" x14ac:dyDescent="0.25">
      <c r="A33" s="7">
        <v>42054</v>
      </c>
      <c r="B33" s="3">
        <v>3</v>
      </c>
    </row>
    <row r="34" spans="1:2" x14ac:dyDescent="0.25">
      <c r="A34" s="7">
        <v>42067</v>
      </c>
      <c r="B34" s="3">
        <v>3</v>
      </c>
    </row>
    <row r="35" spans="1:2" x14ac:dyDescent="0.25">
      <c r="A35" s="7">
        <v>42068</v>
      </c>
      <c r="B35" s="3">
        <v>3</v>
      </c>
    </row>
    <row r="36" spans="1:2" x14ac:dyDescent="0.25">
      <c r="A36" s="7">
        <v>42037</v>
      </c>
      <c r="B36" s="3">
        <v>4</v>
      </c>
    </row>
    <row r="37" spans="1:2" x14ac:dyDescent="0.25">
      <c r="A37" s="7">
        <v>42060</v>
      </c>
      <c r="B37" s="3">
        <v>4</v>
      </c>
    </row>
    <row r="38" spans="1:2" x14ac:dyDescent="0.25">
      <c r="A38" s="7">
        <v>42016</v>
      </c>
      <c r="B38" s="3">
        <v>5</v>
      </c>
    </row>
    <row r="39" spans="1:2" x14ac:dyDescent="0.25">
      <c r="A39" s="7">
        <v>42034</v>
      </c>
      <c r="B39" s="3">
        <v>5</v>
      </c>
    </row>
    <row r="40" spans="1:2" x14ac:dyDescent="0.25">
      <c r="A40" s="7">
        <v>42045</v>
      </c>
      <c r="B40" s="3">
        <v>5</v>
      </c>
    </row>
    <row r="41" spans="1:2" x14ac:dyDescent="0.25">
      <c r="A41" s="7">
        <v>42046</v>
      </c>
      <c r="B41" s="3">
        <v>5</v>
      </c>
    </row>
    <row r="42" spans="1:2" x14ac:dyDescent="0.25">
      <c r="A42" s="7">
        <v>42051</v>
      </c>
      <c r="B42" s="3">
        <v>5</v>
      </c>
    </row>
    <row r="43" spans="1:2" x14ac:dyDescent="0.25">
      <c r="A43" s="7">
        <v>42052</v>
      </c>
      <c r="B43" s="3">
        <v>5</v>
      </c>
    </row>
    <row r="44" spans="1:2" x14ac:dyDescent="0.25">
      <c r="A44" s="7">
        <v>42053</v>
      </c>
      <c r="B44" s="3">
        <v>5</v>
      </c>
    </row>
    <row r="45" spans="1:2" x14ac:dyDescent="0.25">
      <c r="A45" s="7">
        <v>42058</v>
      </c>
      <c r="B45" s="3">
        <v>5</v>
      </c>
    </row>
    <row r="46" spans="1:2" x14ac:dyDescent="0.25">
      <c r="A46" s="7">
        <v>42061</v>
      </c>
      <c r="B46" s="3">
        <v>5</v>
      </c>
    </row>
    <row r="47" spans="1:2" x14ac:dyDescent="0.25">
      <c r="A47" s="7">
        <v>42065</v>
      </c>
      <c r="B47" s="3">
        <v>5</v>
      </c>
    </row>
    <row r="48" spans="1:2" x14ac:dyDescent="0.25">
      <c r="A48" s="7">
        <v>42018</v>
      </c>
      <c r="B48" s="3">
        <v>6</v>
      </c>
    </row>
    <row r="49" spans="1:2" x14ac:dyDescent="0.25">
      <c r="A49" s="7">
        <v>42032</v>
      </c>
      <c r="B49" s="3">
        <v>6</v>
      </c>
    </row>
    <row r="50" spans="1:2" x14ac:dyDescent="0.25">
      <c r="A50" s="7">
        <v>42039</v>
      </c>
      <c r="B50" s="3">
        <v>6</v>
      </c>
    </row>
    <row r="51" spans="1:2" x14ac:dyDescent="0.25">
      <c r="A51" s="7">
        <v>42040</v>
      </c>
      <c r="B51" s="3">
        <v>6</v>
      </c>
    </row>
    <row r="52" spans="1:2" x14ac:dyDescent="0.25">
      <c r="A52" s="7">
        <v>42041</v>
      </c>
      <c r="B52" s="3">
        <v>6</v>
      </c>
    </row>
    <row r="53" spans="1:2" x14ac:dyDescent="0.25">
      <c r="A53" s="7">
        <v>42044</v>
      </c>
      <c r="B53" s="3">
        <v>6</v>
      </c>
    </row>
    <row r="54" spans="1:2" x14ac:dyDescent="0.25">
      <c r="A54" s="7">
        <v>42047</v>
      </c>
      <c r="B54" s="3">
        <v>6</v>
      </c>
    </row>
    <row r="55" spans="1:2" x14ac:dyDescent="0.25">
      <c r="A55" s="7">
        <v>42059</v>
      </c>
      <c r="B55" s="3">
        <v>6</v>
      </c>
    </row>
    <row r="56" spans="1:2" x14ac:dyDescent="0.25">
      <c r="A56" s="7">
        <v>42075</v>
      </c>
      <c r="B56" s="3">
        <v>6</v>
      </c>
    </row>
    <row r="57" spans="1:2" x14ac:dyDescent="0.25">
      <c r="A57" s="7">
        <v>42009</v>
      </c>
      <c r="B57" s="3">
        <v>7</v>
      </c>
    </row>
    <row r="58" spans="1:2" x14ac:dyDescent="0.25">
      <c r="A58" s="7">
        <v>42011</v>
      </c>
      <c r="B58" s="3">
        <v>7</v>
      </c>
    </row>
    <row r="59" spans="1:2" x14ac:dyDescent="0.25">
      <c r="A59" s="7">
        <v>42012</v>
      </c>
      <c r="B59" s="3">
        <v>7</v>
      </c>
    </row>
    <row r="60" spans="1:2" x14ac:dyDescent="0.25">
      <c r="A60" s="7">
        <v>42069</v>
      </c>
      <c r="B60" s="3">
        <v>7</v>
      </c>
    </row>
    <row r="61" spans="1:2" x14ac:dyDescent="0.25">
      <c r="A61" s="7">
        <v>42073</v>
      </c>
      <c r="B61" s="3">
        <v>7</v>
      </c>
    </row>
    <row r="62" spans="1:2" x14ac:dyDescent="0.25">
      <c r="A62" s="7">
        <v>42013</v>
      </c>
      <c r="B62" s="3">
        <v>8</v>
      </c>
    </row>
    <row r="63" spans="1:2" x14ac:dyDescent="0.25">
      <c r="A63" s="7">
        <v>42027</v>
      </c>
      <c r="B63" s="3">
        <v>8</v>
      </c>
    </row>
    <row r="64" spans="1:2" x14ac:dyDescent="0.25">
      <c r="A64" s="7">
        <v>42033</v>
      </c>
      <c r="B64" s="3">
        <v>8</v>
      </c>
    </row>
    <row r="65" spans="1:2" x14ac:dyDescent="0.25">
      <c r="A65" s="7">
        <v>42062</v>
      </c>
      <c r="B65" s="3">
        <v>8</v>
      </c>
    </row>
    <row r="66" spans="1:2" x14ac:dyDescent="0.25">
      <c r="A66" s="7">
        <v>42066</v>
      </c>
      <c r="B66" s="3">
        <v>8</v>
      </c>
    </row>
    <row r="67" spans="1:2" x14ac:dyDescent="0.25">
      <c r="A67" s="7">
        <v>42076</v>
      </c>
      <c r="B67" s="3">
        <v>8</v>
      </c>
    </row>
    <row r="68" spans="1:2" x14ac:dyDescent="0.25">
      <c r="A68" s="7">
        <v>42055</v>
      </c>
      <c r="B68" s="3">
        <v>9</v>
      </c>
    </row>
    <row r="69" spans="1:2" x14ac:dyDescent="0.25">
      <c r="A69" s="7">
        <v>42074</v>
      </c>
      <c r="B69" s="3">
        <v>9</v>
      </c>
    </row>
  </sheetData>
  <hyperlinks>
    <hyperlink ref="F11" r:id="rId1"/>
    <hyperlink ref="F12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1179</vt:lpstr>
      <vt:lpstr>1179 (an)</vt:lpstr>
      <vt:lpstr>1180</vt:lpstr>
      <vt:lpstr>1180 (an)</vt:lpstr>
    </vt:vector>
  </TitlesOfParts>
  <Company>Highline Community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Girvin, Michael</dc:creator>
  <cp:lastModifiedBy>Girvin, Michael</cp:lastModifiedBy>
  <dcterms:created xsi:type="dcterms:W3CDTF">2015-03-20T16:08:04Z</dcterms:created>
  <dcterms:modified xsi:type="dcterms:W3CDTF">2015-03-20T22:27:55Z</dcterms:modified>
</cp:coreProperties>
</file>