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Default Extension="vml" ContentType="application/vnd.openxmlformats-officedocument.vmlDrawing"/>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5.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9435" windowHeight="5640" tabRatio="817" activeTab="0"/>
  </bookViews>
  <sheets>
    <sheet name="Objectives (05)" sheetId="1" r:id="rId1"/>
    <sheet name="Gross Earnings" sheetId="2" r:id="rId2"/>
    <sheet name="Overtime(1)" sheetId="3" r:id="rId3"/>
    <sheet name="Overtime(2)" sheetId="4" r:id="rId4"/>
    <sheet name="Overtime(3)" sheetId="5" r:id="rId5"/>
    <sheet name="OT Terms" sheetId="6" r:id="rId6"/>
    <sheet name="Salaried Overtime" sheetId="7" r:id="rId7"/>
    <sheet name="Incentive Rates(1)" sheetId="8" r:id="rId8"/>
    <sheet name="IR(2)" sheetId="9" r:id="rId9"/>
    <sheet name="IR(3)" sheetId="10" r:id="rId10"/>
    <sheet name="IR(4)" sheetId="11" r:id="rId11"/>
    <sheet name="IR(5)" sheetId="12" r:id="rId12"/>
    <sheet name="IR(6)" sheetId="13" r:id="rId13"/>
    <sheet name="IR(7)" sheetId="14" r:id="rId14"/>
    <sheet name="IR(8)" sheetId="15" r:id="rId15"/>
    <sheet name="Equivalent Earnings" sheetId="16" r:id="rId16"/>
    <sheet name="Deductions" sheetId="17" r:id="rId17"/>
    <sheet name="Gross and Net" sheetId="18" r:id="rId18"/>
    <sheet name="Social Security" sheetId="19" r:id="rId19"/>
    <sheet name="Ceilings" sheetId="20" r:id="rId20"/>
    <sheet name="FICA Calc." sheetId="21" r:id="rId21"/>
    <sheet name="Disability Deduction" sheetId="22" r:id="rId22"/>
    <sheet name="Income Tax Withholdings" sheetId="23" r:id="rId23"/>
    <sheet name="Wage Bracket Method" sheetId="24" r:id="rId24"/>
    <sheet name="Single Weekly" sheetId="25" r:id="rId25"/>
    <sheet name="Married Weekly" sheetId="26" r:id="rId26"/>
    <sheet name="Single bi-weekly" sheetId="27" r:id="rId27"/>
    <sheet name="Married bi-weekly" sheetId="28" r:id="rId28"/>
    <sheet name="Percentage Method (1)" sheetId="29" r:id="rId29"/>
    <sheet name="Percentage Method (2)" sheetId="30" r:id="rId30"/>
    <sheet name="State Withholding Tax" sheetId="31" r:id="rId31"/>
    <sheet name="Total Owed to the IRS" sheetId="32" r:id="rId32"/>
    <sheet name="Templates ==&gt;" sheetId="33" state="hidden" r:id="rId33"/>
    <sheet name="Gross Earn Templates" sheetId="34" state="hidden" r:id="rId34"/>
    <sheet name="Overtime Template" sheetId="35" state="hidden" r:id="rId35"/>
    <sheet name="EquivEarnTemplate" sheetId="36" state="hidden" r:id="rId36"/>
    <sheet name="Salaried Over Template" sheetId="37" state="hidden" r:id="rId37"/>
    <sheet name="FICA Calc.Templates" sheetId="38" state="hidden" r:id="rId38"/>
    <sheet name="Disability Ded. Template" sheetId="39" state="hidden" r:id="rId39"/>
    <sheet name="Wage Bracket Method Template" sheetId="40" state="hidden" r:id="rId40"/>
  </sheets>
  <externalReferences>
    <externalReference r:id="rId43"/>
  </externalReferences>
  <definedNames>
    <definedName name="_xlfn.BAHTTEXT" hidden="1">#NAME?</definedName>
    <definedName name="MS" localSheetId="39">'Wage Bracket Method Template'!$F$2:$F$3</definedName>
    <definedName name="MS">'[1]Wage Bracket Method'!$F$2:$F$3</definedName>
    <definedName name="payp" localSheetId="39">'Wage Bracket Method Template'!$G$2:$G$3</definedName>
  </definedNames>
  <calcPr fullCalcOnLoad="1"/>
</workbook>
</file>

<file path=xl/comments16.xml><?xml version="1.0" encoding="utf-8"?>
<comments xmlns="http://schemas.openxmlformats.org/spreadsheetml/2006/main">
  <authors>
    <author>mgirvin</author>
  </authors>
  <commentList>
    <comment ref="F11" authorId="0">
      <text>
        <r>
          <rPr>
            <b/>
            <sz val="8"/>
            <rFont val="Tahoma"/>
            <family val="2"/>
          </rPr>
          <t xml:space="preserve">Formula could be either:
=Yearly/12
or
=Biweekly/2
</t>
        </r>
      </text>
    </comment>
    <comment ref="E12" authorId="0">
      <text>
        <r>
          <rPr>
            <b/>
            <sz val="8"/>
            <rFont val="Tahoma"/>
            <family val="2"/>
          </rPr>
          <t xml:space="preserve">Formula could be either:
=Yearly/12
or
=Semimonthly*2
</t>
        </r>
      </text>
    </comment>
  </commentList>
</comments>
</file>

<file path=xl/sharedStrings.xml><?xml version="1.0" encoding="utf-8"?>
<sst xmlns="http://schemas.openxmlformats.org/spreadsheetml/2006/main" count="963" uniqueCount="451">
  <si>
    <t>Martital Status =</t>
  </si>
  <si>
    <t>Single</t>
  </si>
  <si>
    <t>Allowances =</t>
  </si>
  <si>
    <t>Married</t>
  </si>
  <si>
    <t>Pay Period</t>
  </si>
  <si>
    <t>Bi-Weekly</t>
  </si>
  <si>
    <t>Marital Status</t>
  </si>
  <si>
    <t>What is the federal withholding tax?</t>
  </si>
  <si>
    <t>Step 2: Multiply the number of withholdings times the allowance for one person</t>
  </si>
  <si>
    <t>Step 3: Subtract the amount in step 2 from the gross income to get the taxable amount</t>
  </si>
  <si>
    <t>Percentage Method: Amount for One Withholding Allowance</t>
  </si>
  <si>
    <t>Payroll Period</t>
  </si>
  <si>
    <t>One Withholding Allowance</t>
  </si>
  <si>
    <t>Step 4: Find the appropriate section from the "Tables for Percentage Method of Withholding". Determine the Federal Income Withholding Tax</t>
  </si>
  <si>
    <t>Tables for Percentage Method of Withholding</t>
  </si>
  <si>
    <t>Quarterly</t>
  </si>
  <si>
    <t>Semiannually</t>
  </si>
  <si>
    <t>Annually</t>
  </si>
  <si>
    <t>Daily or miscellaneous (each day of the payroll perid)</t>
  </si>
  <si>
    <t>Weekly Payroll Period</t>
  </si>
  <si>
    <t>Single (indluding head of household)</t>
  </si>
  <si>
    <t>The amount of the income tax to withhold is:</t>
  </si>
  <si>
    <t>But not over --</t>
  </si>
  <si>
    <t>Over --</t>
  </si>
  <si>
    <t>Rule</t>
  </si>
  <si>
    <t>Tax from Previous brackets</t>
  </si>
  <si>
    <t>Joe</t>
  </si>
  <si>
    <t>Example 2:</t>
  </si>
  <si>
    <t>Example 3:</t>
  </si>
  <si>
    <t>Example 4:</t>
  </si>
  <si>
    <t>Step 1: Find the withholding allowance for one person. Use the "Percentage Method Income Tax Withholding Table"</t>
  </si>
  <si>
    <t>One withholding allowance =</t>
  </si>
  <si>
    <t># of allowances =</t>
  </si>
  <si>
    <t>Total earnings that are exempt from tax this week =</t>
  </si>
  <si>
    <t>Earnings that are taxed this week =</t>
  </si>
  <si>
    <t>Tax part 1 = Amount from Previous brackets =</t>
  </si>
  <si>
    <t>Ch 05 (Payroll) Objectives</t>
  </si>
  <si>
    <t>Calculating gross earnings for salaries and wages</t>
  </si>
  <si>
    <t>Method 1: overtime for over 40 hours worked in a week</t>
  </si>
  <si>
    <t>Method 2: overtime premium method</t>
  </si>
  <si>
    <t>Method 3: overtime for over 8 hours worked in a day</t>
  </si>
  <si>
    <t>Understand double time, shift differentials, and split-shift premiums</t>
  </si>
  <si>
    <t>Find overtime for salaried employees</t>
  </si>
  <si>
    <t>Calculate Overtime pay using various methods:</t>
  </si>
  <si>
    <t>Piecework</t>
  </si>
  <si>
    <t>Differential piecework</t>
  </si>
  <si>
    <t>Overtime earnings for piecework</t>
  </si>
  <si>
    <t>Determine gross earnings for:</t>
  </si>
  <si>
    <t>Commission</t>
  </si>
  <si>
    <t>Commission with variable commission rates</t>
  </si>
  <si>
    <t>Employee's Withholding Allowance Certificate</t>
  </si>
  <si>
    <t>Find the federal withholding tax using:</t>
  </si>
  <si>
    <t>Find the state withholding tax using the state income tax rate</t>
  </si>
  <si>
    <t>Percentage method</t>
  </si>
  <si>
    <t>Wage bracket method</t>
  </si>
  <si>
    <t>Find net pay</t>
  </si>
  <si>
    <t>Find quarterly amount owed to the IRS</t>
  </si>
  <si>
    <t>Amount</t>
  </si>
  <si>
    <t>Total</t>
  </si>
  <si>
    <t>Suix Radcoolinator</t>
  </si>
  <si>
    <t>Assumptions</t>
  </si>
  <si>
    <t>Employee</t>
  </si>
  <si>
    <t>Hours worked</t>
  </si>
  <si>
    <t>Sun.</t>
  </si>
  <si>
    <t>Mon</t>
  </si>
  <si>
    <t>Tue</t>
  </si>
  <si>
    <t>Wed</t>
  </si>
  <si>
    <t>Thu</t>
  </si>
  <si>
    <t>Fri</t>
  </si>
  <si>
    <t>Sat</t>
  </si>
  <si>
    <t>Total Hours</t>
  </si>
  <si>
    <t>Rate (wage per hour)</t>
  </si>
  <si>
    <t>Gross Earnings</t>
  </si>
  <si>
    <t>Dennis Ho</t>
  </si>
  <si>
    <t>Flora Smith</t>
  </si>
  <si>
    <t>Frank Rhudd</t>
  </si>
  <si>
    <t>April Chin</t>
  </si>
  <si>
    <t>Phoung Pham</t>
  </si>
  <si>
    <t>Over Time Rate</t>
  </si>
  <si>
    <t>Reg.</t>
  </si>
  <si>
    <t>OT</t>
  </si>
  <si>
    <t>Paul</t>
  </si>
  <si>
    <t>Paul Rocker</t>
  </si>
  <si>
    <t>Simon Cool</t>
  </si>
  <si>
    <t>Free Willy</t>
  </si>
  <si>
    <t>Luong Pham</t>
  </si>
  <si>
    <t>Sheliadawn Sunset</t>
  </si>
  <si>
    <t>Name1</t>
  </si>
  <si>
    <t>Name2</t>
  </si>
  <si>
    <t>Name3</t>
  </si>
  <si>
    <t>Name4</t>
  </si>
  <si>
    <t>Name5</t>
  </si>
  <si>
    <t>Name6</t>
  </si>
  <si>
    <t>Name7</t>
  </si>
  <si>
    <t>Name8</t>
  </si>
  <si>
    <t>Name9</t>
  </si>
  <si>
    <t>Name10</t>
  </si>
  <si>
    <t>Name11</t>
  </si>
  <si>
    <t>Name12</t>
  </si>
  <si>
    <t>Name13</t>
  </si>
  <si>
    <t>Name14</t>
  </si>
  <si>
    <t>Name15</t>
  </si>
  <si>
    <t>Name16</t>
  </si>
  <si>
    <t>Name17</t>
  </si>
  <si>
    <t>Name18</t>
  </si>
  <si>
    <t>Name19</t>
  </si>
  <si>
    <t>Name20</t>
  </si>
  <si>
    <t>Name21</t>
  </si>
  <si>
    <t>Name22</t>
  </si>
  <si>
    <t>Name23</t>
  </si>
  <si>
    <t>Name24</t>
  </si>
  <si>
    <t>Name25</t>
  </si>
  <si>
    <t>Name26</t>
  </si>
  <si>
    <t>Name27</t>
  </si>
  <si>
    <t>Name28</t>
  </si>
  <si>
    <t>Name29</t>
  </si>
  <si>
    <t>Name30</t>
  </si>
  <si>
    <t>Name31</t>
  </si>
  <si>
    <t>Name32</t>
  </si>
  <si>
    <t>Name33</t>
  </si>
  <si>
    <t>Name34</t>
  </si>
  <si>
    <t>Name35</t>
  </si>
  <si>
    <t>Name36</t>
  </si>
  <si>
    <t>Name37</t>
  </si>
  <si>
    <t>Name38</t>
  </si>
  <si>
    <t>Name39</t>
  </si>
  <si>
    <t>Name40</t>
  </si>
  <si>
    <t>Name41</t>
  </si>
  <si>
    <t>Name42</t>
  </si>
  <si>
    <t>Name43</t>
  </si>
  <si>
    <t>Name44</t>
  </si>
  <si>
    <t>Calculating gross earnings for wages with Method 1: overtime for over 40 hours worked in a week</t>
  </si>
  <si>
    <t>reg. hours =</t>
  </si>
  <si>
    <t>Overtime hours =</t>
  </si>
  <si>
    <t>Wage =</t>
  </si>
  <si>
    <t>overtime rate =</t>
  </si>
  <si>
    <t>Gross pay =</t>
  </si>
  <si>
    <t>Regular Pay =</t>
  </si>
  <si>
    <t>Overtime pay =</t>
  </si>
  <si>
    <t>overtime premium rate =</t>
  </si>
  <si>
    <t>Calculating gross earnings for wages with Method 3: overtime for over 8 hours worked in a day</t>
  </si>
  <si>
    <t>Reg. Hours</t>
  </si>
  <si>
    <t>O.T. hours</t>
  </si>
  <si>
    <t>Total regular pay</t>
  </si>
  <si>
    <t>Calculation for Daily Overtime</t>
  </si>
  <si>
    <t>Employee:</t>
  </si>
  <si>
    <t>Wage:</t>
  </si>
  <si>
    <t>O.T. Rate</t>
  </si>
  <si>
    <t>Jo Dole</t>
  </si>
  <si>
    <t>Total Gross =</t>
  </si>
  <si>
    <t>Find equivalent earnings for different pay periods</t>
  </si>
  <si>
    <t>This week Flora worked 40 regular hours and 17 overtime hours. Her hourly wage is $19.50 and the overtime rate for the company is 2. Using the overtime premium method, calculate Flora's gross earnings.</t>
  </si>
  <si>
    <t>Double Time</t>
  </si>
  <si>
    <t>Shift Differentials</t>
  </si>
  <si>
    <t>Split-Shift Premiums</t>
  </si>
  <si>
    <t>Triple Time</t>
  </si>
  <si>
    <t>Twice the normal hourly wage</t>
  </si>
  <si>
    <t>Three-times the normal hourly wage</t>
  </si>
  <si>
    <t>Compensatory time or Comp Time</t>
  </si>
  <si>
    <t>Instead of additional money, the employee is given time off from the regular work schedule</t>
  </si>
  <si>
    <t>Additional amount per hour given for working less-than-desirable hours</t>
  </si>
  <si>
    <t>Working during peak hours only. Example: work 4 hours, off 4 hours, work 4 hours (restaurants). Some employees in this situation get paid a premium for this.</t>
  </si>
  <si>
    <t>Piecework with a guaranteed hourly wage</t>
  </si>
  <si>
    <t>Salary plus commission</t>
  </si>
  <si>
    <t>Understand additional employer responsibilities and employee benefits</t>
  </si>
  <si>
    <t>Name</t>
  </si>
  <si>
    <t>Periods per year</t>
  </si>
  <si>
    <t>Example</t>
  </si>
  <si>
    <t>Periods per year they are paid</t>
  </si>
  <si>
    <t>Amount they receive per period</t>
  </si>
  <si>
    <t>Jo</t>
  </si>
  <si>
    <t>Suix</t>
  </si>
  <si>
    <t>Sheliadawn</t>
  </si>
  <si>
    <t>Weekly</t>
  </si>
  <si>
    <t>Bi-weekly</t>
  </si>
  <si>
    <t>Semi-monthly</t>
  </si>
  <si>
    <t>Monthly</t>
  </si>
  <si>
    <t>Find the amounts for the following equivalent earnings</t>
  </si>
  <si>
    <t>Yearly</t>
  </si>
  <si>
    <t>Note: **The monthly calculation cannot be done by multiplying the weekly earnings by 4. Not all months have exactly 4 weeks.</t>
  </si>
  <si>
    <t>Semimonthly</t>
  </si>
  <si>
    <t>Biweekly</t>
  </si>
  <si>
    <t xml:space="preserve"> **not rounding because we are not using these is subsequent calculations</t>
  </si>
  <si>
    <t>Ashley</t>
  </si>
  <si>
    <t>Weekly Salary</t>
  </si>
  <si>
    <t>Contractual weekly hours she must work</t>
  </si>
  <si>
    <t>Calculate hour wage = salary/40 =</t>
  </si>
  <si>
    <t>Overtime Rate =</t>
  </si>
  <si>
    <t>Gross pay = Regular pay + overtime pay =</t>
  </si>
  <si>
    <t>Determine gross earnings for: Differential piecework</t>
  </si>
  <si>
    <t>Determine gross earnings for: Commission with variable commission rates</t>
  </si>
  <si>
    <t>Determine gross earnings for: Salary plus commission</t>
  </si>
  <si>
    <t>Gross earnings =</t>
  </si>
  <si>
    <t>boomerang</t>
  </si>
  <si>
    <t>Item made:</t>
  </si>
  <si>
    <t>Number increment</t>
  </si>
  <si>
    <t>Amount increment</t>
  </si>
  <si>
    <t>If you make 375 boomerangs in one day, what is your gross pay?</t>
  </si>
  <si>
    <t>First batch =</t>
  </si>
  <si>
    <t>Remaining =</t>
  </si>
  <si>
    <t>Second Batch =</t>
  </si>
  <si>
    <t>Third Batch =</t>
  </si>
  <si>
    <t>Booms made</t>
  </si>
  <si>
    <t>Rate</t>
  </si>
  <si>
    <t>Pay for batch</t>
  </si>
  <si>
    <t>Guaranteed hourly wage =</t>
  </si>
  <si>
    <t>Determine gross earnings for: Piecework</t>
  </si>
  <si>
    <t>Monday</t>
  </si>
  <si>
    <t>Tuesday</t>
  </si>
  <si>
    <t>Wednesday</t>
  </si>
  <si>
    <t>Thursday</t>
  </si>
  <si>
    <t>Friday</t>
  </si>
  <si>
    <t>Number of booms made</t>
  </si>
  <si>
    <t>Actual Pay</t>
  </si>
  <si>
    <t>Days</t>
  </si>
  <si>
    <t>Gross =</t>
  </si>
  <si>
    <t>The following schedule shows how many boomerangs that you made during the week. You worked 8 hours per day. What is your week gross pay?</t>
  </si>
  <si>
    <t>Determine gross earnings for: Overtime earnings for piecework (the piecework rate will be multiplied by the overtime rate for the items that are made during overtime)</t>
  </si>
  <si>
    <t>Amount paid per bicycle  made =</t>
  </si>
  <si>
    <t>Overtime Pay =</t>
  </si>
  <si>
    <t>Weekly Gross =</t>
  </si>
  <si>
    <t>Overtime Rate</t>
  </si>
  <si>
    <t>Total boomerangs =</t>
  </si>
  <si>
    <t>Gross Pay =</t>
  </si>
  <si>
    <t>Determine gross earnings for: Piecework with a guaranteed hourly wage (to satisfy minimum wage laws)</t>
  </si>
  <si>
    <t>You assemble bicycles for a living. Find the weekly wage given the following information:</t>
  </si>
  <si>
    <t>Bicycles made on regular time during the week =</t>
  </si>
  <si>
    <t>Bicycles made on overtime time during the week =</t>
  </si>
  <si>
    <t>Commissions = Rate * Base = % Commissions * Sales</t>
  </si>
  <si>
    <t>Gross earnings = Fixed (salary for period) amount per pay period + Amount earned on commission</t>
  </si>
  <si>
    <t>Sales for the week</t>
  </si>
  <si>
    <t>Commission Rate</t>
  </si>
  <si>
    <t>Fixed Salary</t>
  </si>
  <si>
    <t>Gross Pay</t>
  </si>
  <si>
    <t xml:space="preserve">Diana </t>
  </si>
  <si>
    <t xml:space="preserve">Ryan </t>
  </si>
  <si>
    <t xml:space="preserve">Chun-Hung </t>
  </si>
  <si>
    <t xml:space="preserve">Holly </t>
  </si>
  <si>
    <t xml:space="preserve">George </t>
  </si>
  <si>
    <t xml:space="preserve">Caitlyn </t>
  </si>
  <si>
    <t xml:space="preserve">Lori </t>
  </si>
  <si>
    <t xml:space="preserve">Megan </t>
  </si>
  <si>
    <t xml:space="preserve">Kathryn </t>
  </si>
  <si>
    <t xml:space="preserve">Alex </t>
  </si>
  <si>
    <t xml:space="preserve">Florah </t>
  </si>
  <si>
    <t xml:space="preserve">Nataliya </t>
  </si>
  <si>
    <t xml:space="preserve">Lavonda </t>
  </si>
  <si>
    <t xml:space="preserve">Angelina </t>
  </si>
  <si>
    <t xml:space="preserve">Marijo </t>
  </si>
  <si>
    <t xml:space="preserve">Susan </t>
  </si>
  <si>
    <t xml:space="preserve">Mai </t>
  </si>
  <si>
    <t xml:space="preserve">Joel </t>
  </si>
  <si>
    <t xml:space="preserve">Jarret </t>
  </si>
  <si>
    <t xml:space="preserve">Monica </t>
  </si>
  <si>
    <t xml:space="preserve">Tonya </t>
  </si>
  <si>
    <t xml:space="preserve">Liliya </t>
  </si>
  <si>
    <t xml:space="preserve">Dana </t>
  </si>
  <si>
    <t xml:space="preserve">Tracy </t>
  </si>
  <si>
    <t xml:space="preserve">Tasha </t>
  </si>
  <si>
    <t xml:space="preserve">Jameel </t>
  </si>
  <si>
    <t xml:space="preserve">Paul </t>
  </si>
  <si>
    <t xml:space="preserve">Jane </t>
  </si>
  <si>
    <t xml:space="preserve">Simon </t>
  </si>
  <si>
    <t xml:space="preserve">Denise </t>
  </si>
  <si>
    <t xml:space="preserve">Sean </t>
  </si>
  <si>
    <t xml:space="preserve">Tracie </t>
  </si>
  <si>
    <t xml:space="preserve">Mark </t>
  </si>
  <si>
    <t>Lower limit</t>
  </si>
  <si>
    <t>Upper limit</t>
  </si>
  <si>
    <t>Lower start</t>
  </si>
  <si>
    <t>Upper start</t>
  </si>
  <si>
    <t>Comm. Rate</t>
  </si>
  <si>
    <t>Category</t>
  </si>
  <si>
    <t>Sales Category</t>
  </si>
  <si>
    <t>Sales for the month</t>
  </si>
  <si>
    <t>Your sales =</t>
  </si>
  <si>
    <t>Increment for %</t>
  </si>
  <si>
    <t>Start for %</t>
  </si>
  <si>
    <t>Monthly Salary =</t>
  </si>
  <si>
    <t>Commission Rate =</t>
  </si>
  <si>
    <t>Monthly sales =</t>
  </si>
  <si>
    <t>Remaining after subtracting Batch</t>
  </si>
  <si>
    <t>Amount for Commission</t>
  </si>
  <si>
    <t>Tax 01</t>
  </si>
  <si>
    <t>Tax 02</t>
  </si>
  <si>
    <t>Pension</t>
  </si>
  <si>
    <t>Total Deductions</t>
  </si>
  <si>
    <t>Net Pay</t>
  </si>
  <si>
    <t>Your Name</t>
  </si>
  <si>
    <t>Some Possible Deductions from Total Earnings:</t>
  </si>
  <si>
    <t>Federal income tax withholding</t>
  </si>
  <si>
    <t>State income tax withholding</t>
  </si>
  <si>
    <t>FICA tax (Social Security and Medicare), employee’s share</t>
  </si>
  <si>
    <t>Purchase of U.S. savings bonds</t>
  </si>
  <si>
    <t>Union dues</t>
  </si>
  <si>
    <t>Insurance deductions (medical or life)</t>
  </si>
  <si>
    <t>Charitable contributions</t>
  </si>
  <si>
    <t>Pension contributions</t>
  </si>
  <si>
    <t>Credit union</t>
  </si>
  <si>
    <t>Automatic savings</t>
  </si>
  <si>
    <t>Automatic loan repayment</t>
  </si>
  <si>
    <t>Other deductions possible</t>
  </si>
  <si>
    <t>FICA Taxes (Deductions from employee's paycheck)</t>
  </si>
  <si>
    <t xml:space="preserve">Federal Insurance Contribution Act </t>
  </si>
  <si>
    <t>Social Security Taxes</t>
  </si>
  <si>
    <t>Proceeds used for</t>
  </si>
  <si>
    <t>Pension payments after a worker has reached 62 years</t>
  </si>
  <si>
    <t>Disability benefits for disabled worker and dependents</t>
  </si>
  <si>
    <t>Medicare Taxes</t>
  </si>
  <si>
    <t>Federal taxes levied on employees and employers</t>
  </si>
  <si>
    <t>Proceeds used for medical insurance for eligible people age 65 or over</t>
  </si>
  <si>
    <t>Calculate Medicare amount (using 1.45%)</t>
  </si>
  <si>
    <t>Today's paycheck</t>
  </si>
  <si>
    <t>Did you jump over the ceiling? (If so, only part of your paycheck is taxed!)</t>
  </si>
  <si>
    <t>Ceiling</t>
  </si>
  <si>
    <t>Vicky Wise</t>
  </si>
  <si>
    <t>Tommy Webster</t>
  </si>
  <si>
    <t>Arwin King</t>
  </si>
  <si>
    <t>Week Earnings =</t>
  </si>
  <si>
    <t>FICA</t>
  </si>
  <si>
    <t>Social Security Maximum</t>
  </si>
  <si>
    <t>Social Security Rate</t>
  </si>
  <si>
    <t>Medicare Rate</t>
  </si>
  <si>
    <t>FICA Social Security Deduction</t>
  </si>
  <si>
    <t>FICA Medicare Deduction</t>
  </si>
  <si>
    <r>
      <t xml:space="preserve">Federal taxes levied on </t>
    </r>
    <r>
      <rPr>
        <u val="single"/>
        <sz val="10"/>
        <rFont val="Arial"/>
        <family val="2"/>
      </rPr>
      <t>employees</t>
    </r>
    <r>
      <rPr>
        <sz val="10"/>
        <rFont val="Arial"/>
        <family val="0"/>
      </rPr>
      <t xml:space="preserve"> and </t>
    </r>
    <r>
      <rPr>
        <u val="single"/>
        <sz val="10"/>
        <rFont val="Arial"/>
        <family val="2"/>
      </rPr>
      <t>employers</t>
    </r>
  </si>
  <si>
    <t>Self Employeed Workers</t>
  </si>
  <si>
    <t>Self Employeed Workers must pay both the employees' and employers' taxes</t>
  </si>
  <si>
    <t>State Disability Insurance Deductions</t>
  </si>
  <si>
    <t>FICA Payroll Deductions: Social Security and Medicare</t>
  </si>
  <si>
    <t>Many states require that you pay into Disability Insurance Program</t>
  </si>
  <si>
    <t>If the employee is injured and unable to work, the program pays the employee during the program</t>
  </si>
  <si>
    <t xml:space="preserve">Typical state requires that you pay a % of gross earnings. We will use SDI rate = </t>
  </si>
  <si>
    <t>Typical state requires that you pay a the tax on the first $31,800 of your gross earnings. The ceiling =</t>
  </si>
  <si>
    <t>Earnings To Date (without current paycheck) =</t>
  </si>
  <si>
    <t>Earnings after current paycheck</t>
  </si>
  <si>
    <t>Taxable Amount =</t>
  </si>
  <si>
    <t>SDI deduction</t>
  </si>
  <si>
    <t>SINGLE Persons—WEEKLY Payroll Period (for wages paid in 2007)</t>
  </si>
  <si>
    <t>If the wages are –</t>
  </si>
  <si>
    <t>And the number of withholding allowances claimed is—</t>
  </si>
  <si>
    <t>At least</t>
  </si>
  <si>
    <t>But less than</t>
  </si>
  <si>
    <t>The amount of income tax to be withheld is—</t>
  </si>
  <si>
    <t>MARRIED Persons—WEEKLY Payroll Period (For Wages Paid in 2007)</t>
  </si>
  <si>
    <t>SINGLE Persons—BIWEEKLY Payroll Period (For Wages Paid in 2007)</t>
  </si>
  <si>
    <t>MARRIED Persons—BIWEEKLY Payroll Period (For Wages Paid in 2007)</t>
  </si>
  <si>
    <t>We are the government and so we pay to run it</t>
  </si>
  <si>
    <t>Income tax is revenue for the government so they can run operations</t>
  </si>
  <si>
    <t>Employees must pay their federal income taxes as they earn their wages</t>
  </si>
  <si>
    <t>“Pay as you go”</t>
  </si>
  <si>
    <t>Employers collect employees’ personal income tax “income tax withholdings” and then send it to the Federal Government</t>
  </si>
  <si>
    <t>Understand the Employee’s Withholding Allowance Certificate</t>
  </si>
  <si>
    <t>Every employee fills out the Employee’s Withholding Allowance Certificate</t>
  </si>
  <si>
    <t>“Allowances” are the government’s acknowledgement that individual’s need a basic amount of money to pay bills and living expenses.</t>
  </si>
  <si>
    <t>1 Allowance = 1 personal or dependent exemption</t>
  </si>
  <si>
    <t>Some people take the maximum number of allowances – will receive little refund after tax forms are filed</t>
  </si>
  <si>
    <t>Some people take fewer allowances than they qualify for – will receive more refund after tax forms are filed (however, when they file there income tax form, they will list the correct number of withholdings.)</t>
  </si>
  <si>
    <t>Income Tax Withholding</t>
  </si>
  <si>
    <t>Two methods for employers to determine the amount of federal withholdings:</t>
  </si>
  <si>
    <t>Wage Bracket Method:</t>
  </si>
  <si>
    <t>The withholding tax is calculated off the gross earnings for the period</t>
  </si>
  <si>
    <t>IRS supplies extensive tables to determine how much to withhold from check</t>
  </si>
  <si>
    <t>Tables cover whether you are married or single, or whether you receive your wages weekly, monthly or other</t>
  </si>
  <si>
    <t>Percentage Method:</t>
  </si>
  <si>
    <t>Does not require multiple pages of tables as does the Wage Bracket Method</t>
  </si>
  <si>
    <t>Involves more steps than the Wage Bracket Method</t>
  </si>
  <si>
    <t>Example 1:</t>
  </si>
  <si>
    <t>You</t>
  </si>
  <si>
    <t>State income tax rate  =</t>
  </si>
  <si>
    <t>Social Security FICA Employee Deductions collected =</t>
  </si>
  <si>
    <t>At the end of the month, if Peet's Coffee owes Social Security FICA tax of $4,000.23, Medicare FICA of $935.54 and Federal Income tax withholding tax of 6890.00, what is the total the Peet's must send to the IRS</t>
  </si>
  <si>
    <t>Social Security FICA Employer Match =</t>
  </si>
  <si>
    <t>Medicare FICA Employee Deductions collected =</t>
  </si>
  <si>
    <t>Medicare FICA Employer Match =</t>
  </si>
  <si>
    <t>Federal Income tax withholding tax =</t>
  </si>
  <si>
    <t>Total =</t>
  </si>
  <si>
    <t>Calculating gross earnings for wages with Method 2: overtime for over 40 hours worked in a week</t>
  </si>
  <si>
    <t>Overtime pay =ROUND(B9*B6*B7,2) =</t>
  </si>
  <si>
    <t>Determine gross earnings for: Commission.
Gross earnings = Fixed amount per pay period + Amount earned on commission.</t>
  </si>
  <si>
    <t>Remaining after subtracting batch</t>
  </si>
  <si>
    <t>The commission rate for each sales person is listed below. Complete the table and determine the gross pay for each employee.</t>
  </si>
  <si>
    <t># of boomerangs that you made in one day =</t>
  </si>
  <si>
    <t>Amount that you are paid per boomerang made =</t>
  </si>
  <si>
    <t># of small lamps that you made in one day =</t>
  </si>
  <si>
    <t>Amount that you are paid per small lamp made =</t>
  </si>
  <si>
    <t># of shades that you made in one day =</t>
  </si>
  <si>
    <t>Amount that you are paid per shade made =</t>
  </si>
  <si>
    <t># of round lamps that you made in one day =</t>
  </si>
  <si>
    <t>Amount that you are paid per round lamp made =</t>
  </si>
  <si>
    <t>Amount paid per boomerang made =</t>
  </si>
  <si>
    <t>Up to $10,000.00</t>
  </si>
  <si>
    <t>From $10,000.01 to $20,000.00</t>
  </si>
  <si>
    <t>From $20,000.01 to $30,000.00</t>
  </si>
  <si>
    <t>From $30,000.01 to $40,000.00</t>
  </si>
  <si>
    <t>Above $40,000.01</t>
  </si>
  <si>
    <t>Not over $51.00 . . . . . . . . . . . . . . . . .  . . . . . . . . . . .  . . . . . . . . . . . . . . . .</t>
  </si>
  <si>
    <t>10% of the excess over $51</t>
  </si>
  <si>
    <t>$13.60 plus 15% of the excess over $187</t>
  </si>
  <si>
    <t>$74.35 plus 25% of the excess over $592</t>
  </si>
  <si>
    <t>$255.60 plus 28% of the excess over $1,317</t>
  </si>
  <si>
    <t>$687.64 plus 33% of the excess over $2,860</t>
  </si>
  <si>
    <t>$1,782.25 plus 35% of the excess over $6,177</t>
  </si>
  <si>
    <t>All</t>
  </si>
  <si>
    <t>If your monthly salary is $8,000.00 and you are paid a 3/4% commission rate on sales and your sales for the month are $69,043.75, what is your gross pay for the month. Use the Word/Application problem steps for solving this problem</t>
  </si>
  <si>
    <t>“Exemption” = The amount that is not taxed</t>
  </si>
  <si>
    <t>State withholding income tax =</t>
  </si>
  <si>
    <t>Total Tax =</t>
  </si>
  <si>
    <t>If the amount of wages (after subtracting withhodlind allowance) is:</t>
  </si>
  <si>
    <t>If the amount of wages (after subtracting withholding allowance) is:</t>
  </si>
  <si>
    <t>Time In</t>
  </si>
  <si>
    <t>Time Out</t>
  </si>
  <si>
    <t>Total For Day 1</t>
  </si>
  <si>
    <t>Total For Day 2</t>
  </si>
  <si>
    <t>What to do if time is entered: Not In Textbook or on Test. This formula cannot calculate Night Shift Times.</t>
  </si>
  <si>
    <t>For more about time and payroll see these videos:</t>
  </si>
  <si>
    <t>Excel Magic Trick 39: Time Calculations &amp; Gross Pay</t>
  </si>
  <si>
    <t>Excel Magic Trick 286: MOD function &amp; Time Calculations (Time For Night Shift)</t>
  </si>
  <si>
    <t>Excel Magic Trick 298: MOD function Formula for Total Time Worked</t>
  </si>
  <si>
    <t>Hurdle For Overtime</t>
  </si>
  <si>
    <t>Step 1: List All Facts, State Goal, What Formula?</t>
  </si>
  <si>
    <t>Step 2: Setup &amp; Solve Using Excel features</t>
  </si>
  <si>
    <t>Reg. hours =</t>
  </si>
  <si>
    <t>Goal:</t>
  </si>
  <si>
    <t>Check</t>
  </si>
  <si>
    <t>Step 3: Write Answer In Words</t>
  </si>
  <si>
    <t>Overtime Premium rate</t>
  </si>
  <si>
    <r>
      <t xml:space="preserve">This week Flora worked 40 regular hours and 17 overtime hours. Her hourly wage is $19.50 and the overtime rate for the company is 2. Using the </t>
    </r>
    <r>
      <rPr>
        <b/>
        <u val="single"/>
        <sz val="12"/>
        <rFont val="Arial"/>
        <family val="2"/>
      </rPr>
      <t>overtime premium method</t>
    </r>
    <r>
      <rPr>
        <sz val="12"/>
        <rFont val="Arial"/>
        <family val="2"/>
      </rPr>
      <t>, calculate Flora's gross earnings.</t>
    </r>
  </si>
  <si>
    <t>Calculate Flora's Gross earnings</t>
  </si>
  <si>
    <t>Fourth Batch =</t>
  </si>
  <si>
    <t>None</t>
  </si>
  <si>
    <t>Note: MAX function will select the largest value from a range of values. For example, If 1 is in cell A1 and 5 was in cell B1, and we used the MAX function in a formula in cell C1 like this
=MAX(A1:B1)
We would get the answer 5.</t>
  </si>
  <si>
    <t>Hourly Wage</t>
  </si>
  <si>
    <t>Piecework pay</t>
  </si>
  <si>
    <t>Note: In Excel if you are doing time calculations the formula is: (End Time - Begin Time)*24. For example, if 8:00 AM was in cell A1 and 4:00 PM was in cell B1, the formula to calculate the time worked would be (B1-A1)*24. (This formula is not required for this class.</t>
  </si>
  <si>
    <t>If your sales for the month are $28,500.25 and the variable commission rate is listed in the table above, what is your commission pay for the month?</t>
  </si>
  <si>
    <t>Commission Paid = C. Rate * Monthly Sales</t>
  </si>
  <si>
    <t>Goal</t>
  </si>
  <si>
    <t>Job 1</t>
  </si>
  <si>
    <t>Job 2</t>
  </si>
  <si>
    <t>Job 3</t>
  </si>
  <si>
    <t>Job 4</t>
  </si>
  <si>
    <t>Calculate Social Security amount (using 6.2%, $105,00 ceiling)</t>
  </si>
  <si>
    <t xml:space="preserve"> -</t>
  </si>
  <si>
    <t>Beg Cumulative</t>
  </si>
  <si>
    <t>Taxable Earnings</t>
  </si>
  <si>
    <t xml:space="preserve"> =</t>
  </si>
  <si>
    <t>Begin Cumulative pay up until today (not including today's Pay check)</t>
  </si>
  <si>
    <t>End Cumulative pay after today's paycheck</t>
  </si>
  <si>
    <t>End Cumulative</t>
  </si>
  <si>
    <t>Beg Cumulative = Earnings To Date (without current paycheck) =</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</si>
</sst>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_);_(&quot;$&quot;\ \(#,##0.00\);_(&quot;$&quot;* &quot;-&quot;??_);_(@_)"/>
    <numFmt numFmtId="165" formatCode="mmmm"/>
    <numFmt numFmtId="166" formatCode="d"/>
    <numFmt numFmtId="167" formatCode="#,##0.0"/>
    <numFmt numFmtId="168" formatCode="m/d/yy;@"/>
    <numFmt numFmtId="169" formatCode="mmmm\ d\,\ yyyy"/>
    <numFmt numFmtId="170" formatCode=".00"/>
    <numFmt numFmtId="171" formatCode="0.0000"/>
    <numFmt numFmtId="172" formatCode="0.00000"/>
    <numFmt numFmtId="173" formatCode="mm/dd/yy;@"/>
    <numFmt numFmtId="174" formatCode="_(* #,##0.0000_);_(* \(#,##0.0000\);_(* &quot;-&quot;??_);_(@_)"/>
    <numFmt numFmtId="175" formatCode="_(&quot;$&quot;* #,##0.00000_);_(&quot;$&quot;* \(#,##0.00000\);_(&quot;$&quot;* &quot;-&quot;??_);_(@_)"/>
    <numFmt numFmtId="176" formatCode="m/dd"/>
    <numFmt numFmtId="177" formatCode="_(&quot;$&quot;* #,##0.00_);_(&quot;$&quot;* \(#,##0.00\);;_(@_)"/>
    <numFmt numFmtId="178" formatCode="&quot;(&quot;##&quot;)&quot;"/>
    <numFmt numFmtId="179" formatCode="_(&quot;$&quot;* #,##0.0000_);_(&quot;$&quot;* \(#,##0.0000\);_(&quot;$&quot;* &quot;-&quot;??_);_(@_)"/>
    <numFmt numFmtId="180" formatCode="&quot;$&quot;#,##0,"/>
    <numFmt numFmtId="181" formatCode="d\-mmm\-yyyy"/>
    <numFmt numFmtId="182" formatCode="#\ ???/???"/>
    <numFmt numFmtId="183" formatCode="?/?%"/>
    <numFmt numFmtId="184" formatCode="&quot;$&quot;#,##0"/>
    <numFmt numFmtId="185" formatCode="_(&quot;$&quot;\ #,##0_);_(* \(#,##0\);_(* &quot;-&quot;??_);_(@_)"/>
    <numFmt numFmtId="186" formatCode="_(&quot;$&quot;* #,##0.000_);_(&quot;$&quot;* \(#,##0.000\);_(&quot;$&quot;* &quot;-&quot;??_);_(@_)"/>
    <numFmt numFmtId="187" formatCode="[$-409]h:mm:ss\ AM/PM"/>
    <numFmt numFmtId="188" formatCode="[$-409]h:mm\ AM/PM;@"/>
    <numFmt numFmtId="189" formatCode="&quot;Yes&quot;;&quot;Yes&quot;;&quot;No&quot;"/>
    <numFmt numFmtId="190" formatCode="&quot;True&quot;;&quot;True&quot;;&quot;False&quot;"/>
    <numFmt numFmtId="191" formatCode="&quot;On&quot;;&quot;On&quot;;&quot;Off&quot;"/>
    <numFmt numFmtId="192" formatCode="[$€-2]\ #,##0.00_);[Red]\([$€-2]\ #,##0.00\)"/>
    <numFmt numFmtId="193" formatCode="&quot;$&quot;#,##0.000_);[Red]\(&quot;$&quot;#,##0.000\)"/>
    <numFmt numFmtId="194" formatCode="&quot;$&quot;#,##0.00"/>
    <numFmt numFmtId="195" formatCode="?/?\ %"/>
    <numFmt numFmtId="196" formatCode="mmm\-yyyy"/>
  </numFmts>
  <fonts count="65">
    <font>
      <sz val="10"/>
      <name val="Arial"/>
      <family val="0"/>
    </font>
    <font>
      <b/>
      <sz val="12"/>
      <color indexed="9"/>
      <name val="Arial"/>
      <family val="2"/>
    </font>
    <font>
      <u val="single"/>
      <sz val="10"/>
      <color indexed="12"/>
      <name val="Arial"/>
      <family val="2"/>
    </font>
    <font>
      <u val="single"/>
      <sz val="10"/>
      <color indexed="36"/>
      <name val="Arial"/>
      <family val="2"/>
    </font>
    <font>
      <sz val="8"/>
      <name val="Arial"/>
      <family val="2"/>
    </font>
    <font>
      <sz val="10"/>
      <color indexed="9"/>
      <name val="Arial"/>
      <family val="2"/>
    </font>
    <font>
      <b/>
      <sz val="10"/>
      <name val="Arial"/>
      <family val="2"/>
    </font>
    <font>
      <sz val="12"/>
      <name val="Times New Roman"/>
      <family val="1"/>
    </font>
    <font>
      <sz val="12"/>
      <color indexed="9"/>
      <name val="Times New Roman"/>
      <family val="1"/>
    </font>
    <font>
      <b/>
      <sz val="12"/>
      <name val="Arial"/>
      <family val="2"/>
    </font>
    <font>
      <sz val="12"/>
      <name val="Bookman Old Style"/>
      <family val="1"/>
    </font>
    <font>
      <b/>
      <sz val="16"/>
      <color indexed="53"/>
      <name val="Bell MT"/>
      <family val="1"/>
    </font>
    <font>
      <b/>
      <sz val="14"/>
      <name val="Arial"/>
      <family val="2"/>
    </font>
    <font>
      <b/>
      <sz val="10"/>
      <color indexed="9"/>
      <name val="Arial"/>
      <family val="2"/>
    </font>
    <font>
      <b/>
      <sz val="16"/>
      <color indexed="9"/>
      <name val="Arial"/>
      <family val="2"/>
    </font>
    <font>
      <sz val="32"/>
      <color indexed="8"/>
      <name val="Arial"/>
      <family val="2"/>
    </font>
    <font>
      <u val="single"/>
      <sz val="10"/>
      <name val="Arial"/>
      <family val="2"/>
    </font>
    <font>
      <b/>
      <sz val="10"/>
      <color indexed="9"/>
      <name val="Times New Roman"/>
      <family val="1"/>
    </font>
    <font>
      <sz val="14"/>
      <name val="Arial"/>
      <family val="2"/>
    </font>
    <font>
      <sz val="12"/>
      <name val="Arial"/>
      <family val="2"/>
    </font>
    <font>
      <b/>
      <u val="single"/>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4"/>
      <color indexed="9"/>
      <name val="Arial"/>
      <family val="2"/>
    </font>
    <font>
      <b/>
      <sz val="14"/>
      <color indexed="8"/>
      <name val="Arial"/>
      <family val="2"/>
    </font>
    <font>
      <b/>
      <sz val="12"/>
      <color indexed="8"/>
      <name val="Arial"/>
      <family val="2"/>
    </font>
    <font>
      <b/>
      <sz val="10.5"/>
      <color indexed="8"/>
      <name val="Arial"/>
      <family val="2"/>
    </font>
    <font>
      <b/>
      <u val="single"/>
      <sz val="10.5"/>
      <color indexed="8"/>
      <name val="Arial"/>
      <family val="2"/>
    </font>
    <font>
      <sz val="10"/>
      <color indexed="8"/>
      <name val="Arial"/>
      <family val="2"/>
    </font>
    <font>
      <b/>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0"/>
      <color theme="0"/>
      <name val="Arial"/>
      <family val="2"/>
    </font>
    <font>
      <b/>
      <sz val="12"/>
      <color theme="0"/>
      <name val="Arial"/>
      <family val="2"/>
    </font>
    <font>
      <b/>
      <sz val="14"/>
      <color theme="0"/>
      <name val="Arial"/>
      <family val="2"/>
    </font>
    <font>
      <b/>
      <sz val="10"/>
      <color theme="0"/>
      <name val="Arial"/>
      <family val="2"/>
    </font>
    <font>
      <b/>
      <sz val="8"/>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12"/>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0"/>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15"/>
        <bgColor indexed="64"/>
      </patternFill>
    </fill>
    <fill>
      <patternFill patternType="solid">
        <fgColor indexed="51"/>
        <bgColor indexed="64"/>
      </patternFill>
    </fill>
    <fill>
      <patternFill patternType="solid">
        <fgColor indexed="8"/>
        <bgColor indexed="64"/>
      </patternFill>
    </fill>
    <fill>
      <patternFill patternType="solid">
        <fgColor indexed="17"/>
        <bgColor indexed="64"/>
      </patternFill>
    </fill>
    <fill>
      <patternFill patternType="solid">
        <fgColor indexed="47"/>
        <bgColor indexed="64"/>
      </patternFill>
    </fill>
    <fill>
      <patternFill patternType="solid">
        <fgColor rgb="FF002060"/>
        <bgColor indexed="64"/>
      </patternFill>
    </fill>
    <fill>
      <patternFill patternType="solid">
        <fgColor rgb="FFFFFF00"/>
        <bgColor indexed="64"/>
      </patternFill>
    </fill>
    <fill>
      <patternFill patternType="solid">
        <fgColor rgb="FFCCFFCC"/>
        <bgColor indexed="64"/>
      </patternFill>
    </fill>
    <fill>
      <patternFill patternType="solid">
        <fgColor rgb="FF0070C0"/>
        <bgColor indexed="64"/>
      </patternFill>
    </fill>
    <fill>
      <patternFill patternType="solid">
        <fgColor rgb="FFFFFF99"/>
        <bgColor indexed="64"/>
      </patternFill>
    </fill>
    <fill>
      <patternFill patternType="solid">
        <fgColor theme="1" tint="0.34999001026153564"/>
        <bgColor indexed="64"/>
      </patternFill>
    </fill>
    <fill>
      <patternFill patternType="solid">
        <fgColor rgb="FFFFFF66"/>
        <bgColor indexed="64"/>
      </patternFill>
    </fill>
  </fills>
  <borders count="30">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ck">
        <color indexed="53"/>
      </left>
      <right style="thick">
        <color indexed="53"/>
      </right>
      <top style="thick">
        <color indexed="53"/>
      </top>
      <bottom style="thick">
        <color indexed="53"/>
      </bottom>
    </border>
    <border>
      <left>
        <color indexed="63"/>
      </left>
      <right>
        <color indexed="63"/>
      </right>
      <top style="thin">
        <color theme="4"/>
      </top>
      <bottom style="double">
        <color theme="4"/>
      </bottom>
    </border>
    <border>
      <left style="thin"/>
      <right style="thin"/>
      <top style="thin"/>
      <bottom>
        <color indexed="63"/>
      </bottom>
    </border>
    <border>
      <left>
        <color indexed="63"/>
      </left>
      <right>
        <color indexed="63"/>
      </right>
      <top style="thin"/>
      <bottom style="double"/>
    </border>
    <border>
      <left style="thin"/>
      <right style="thin"/>
      <top style="thin"/>
      <bottom style="double"/>
    </border>
    <border>
      <left style="thin">
        <color indexed="9"/>
      </left>
      <right style="thin">
        <color indexed="9"/>
      </right>
      <top style="thin">
        <color indexed="9"/>
      </top>
      <bottom style="thin">
        <color indexed="9"/>
      </bottom>
    </border>
    <border>
      <left>
        <color indexed="63"/>
      </left>
      <right>
        <color indexed="63"/>
      </right>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thin"/>
      <top>
        <color indexed="63"/>
      </top>
      <bottom style="thin"/>
    </border>
  </borders>
  <cellStyleXfs count="73">
    <xf numFmtId="0" fontId="0" fillId="0" borderId="0">
      <alignment/>
      <protection/>
    </xf>
    <xf numFmtId="0" fontId="6" fillId="0" borderId="0" applyNumberFormat="0" applyFill="0" applyBorder="0" applyAlignment="0" applyProtection="0"/>
    <xf numFmtId="0" fontId="0" fillId="0" borderId="0" applyNumberFormat="0" applyFill="0" applyBorder="0" applyAlignment="0" applyProtection="0"/>
    <xf numFmtId="0" fontId="12" fillId="0" borderId="0" applyNumberFormat="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0" fillId="0" borderId="1">
      <alignment/>
      <protection/>
    </xf>
    <xf numFmtId="0" fontId="46" fillId="26" borderId="0" applyNumberFormat="0" applyBorder="0" applyAlignment="0" applyProtection="0"/>
    <xf numFmtId="0" fontId="5" fillId="27" borderId="1">
      <alignment wrapText="1"/>
      <protection/>
    </xf>
    <xf numFmtId="0" fontId="5" fillId="27" borderId="1">
      <alignment horizontal="centerContinuous" wrapText="1"/>
      <protection/>
    </xf>
    <xf numFmtId="0" fontId="47" fillId="28" borderId="2" applyNumberFormat="0" applyAlignment="0" applyProtection="0"/>
    <xf numFmtId="0" fontId="48"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0" fontId="10" fillId="0" borderId="0">
      <alignment/>
      <protection/>
    </xf>
    <xf numFmtId="0" fontId="49" fillId="0" borderId="0" applyNumberFormat="0" applyFill="0" applyBorder="0" applyAlignment="0" applyProtection="0"/>
    <xf numFmtId="0" fontId="3" fillId="0" borderId="0" applyNumberFormat="0" applyFill="0" applyBorder="0" applyAlignment="0" applyProtection="0"/>
    <xf numFmtId="181" fontId="6" fillId="0" borderId="0" applyFont="0" applyFill="0" applyBorder="0" applyProtection="0">
      <alignment horizontal="center"/>
    </xf>
    <xf numFmtId="0" fontId="50" fillId="30" borderId="0" applyNumberFormat="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31" borderId="2" applyNumberFormat="0" applyAlignment="0" applyProtection="0"/>
    <xf numFmtId="0" fontId="55" fillId="0" borderId="7" applyNumberFormat="0" applyFill="0" applyAlignment="0" applyProtection="0"/>
    <xf numFmtId="0" fontId="56" fillId="32" borderId="0" applyNumberFormat="0" applyBorder="0" applyAlignment="0" applyProtection="0"/>
    <xf numFmtId="0" fontId="0" fillId="33" borderId="8" applyNumberFormat="0" applyFont="0" applyAlignment="0" applyProtection="0"/>
    <xf numFmtId="0" fontId="57" fillId="28" borderId="9" applyNumberFormat="0" applyAlignment="0" applyProtection="0"/>
    <xf numFmtId="9" fontId="0" fillId="0" borderId="0" applyFont="0" applyFill="0" applyBorder="0" applyAlignment="0" applyProtection="0"/>
    <xf numFmtId="182" fontId="11" fillId="34" borderId="10">
      <alignment horizontal="left" indent="2"/>
      <protection/>
    </xf>
    <xf numFmtId="0" fontId="0" fillId="35" borderId="1">
      <alignment horizontal="centerContinuous" wrapText="1"/>
      <protection/>
    </xf>
    <xf numFmtId="0" fontId="13" fillId="27" borderId="1">
      <alignment horizontal="center"/>
      <protection/>
    </xf>
    <xf numFmtId="0" fontId="58" fillId="0" borderId="11" applyNumberFormat="0" applyFill="0" applyAlignment="0" applyProtection="0"/>
    <xf numFmtId="0" fontId="59" fillId="0" borderId="0" applyNumberFormat="0" applyFill="0" applyBorder="0" applyAlignment="0" applyProtection="0"/>
    <xf numFmtId="0" fontId="0" fillId="0" borderId="0">
      <alignment wrapText="1"/>
      <protection/>
    </xf>
    <xf numFmtId="0" fontId="0" fillId="36" borderId="0" applyNumberFormat="0" applyFont="0" applyBorder="0" applyAlignment="0" applyProtection="0"/>
    <xf numFmtId="0" fontId="0" fillId="37" borderId="1">
      <alignment horizontal="centerContinuous" wrapText="1"/>
      <protection/>
    </xf>
  </cellStyleXfs>
  <cellXfs count="259">
    <xf numFmtId="0" fontId="0" fillId="0" borderId="0" xfId="0" applyAlignment="1">
      <alignment/>
    </xf>
    <xf numFmtId="0" fontId="1" fillId="27" borderId="1" xfId="0" applyFont="1" applyFill="1" applyBorder="1" applyAlignment="1">
      <alignment horizontal="center"/>
    </xf>
    <xf numFmtId="0" fontId="0" fillId="38" borderId="1" xfId="0" applyFill="1" applyBorder="1" applyAlignment="1">
      <alignment/>
    </xf>
    <xf numFmtId="0" fontId="0" fillId="39" borderId="1" xfId="0" applyFill="1" applyBorder="1" applyAlignment="1">
      <alignment/>
    </xf>
    <xf numFmtId="0" fontId="0" fillId="38" borderId="1" xfId="0" applyFill="1" applyBorder="1" applyAlignment="1">
      <alignment horizontal="left" indent="1"/>
    </xf>
    <xf numFmtId="0" fontId="0" fillId="39" borderId="1" xfId="0" applyFill="1" applyBorder="1" applyAlignment="1">
      <alignment horizontal="left" indent="1"/>
    </xf>
    <xf numFmtId="0" fontId="0" fillId="38" borderId="1" xfId="0" applyFill="1" applyBorder="1" applyAlignment="1">
      <alignment horizontal="left"/>
    </xf>
    <xf numFmtId="0" fontId="0" fillId="0" borderId="1" xfId="0" applyBorder="1" applyAlignment="1">
      <alignment/>
    </xf>
    <xf numFmtId="0" fontId="0" fillId="0" borderId="1" xfId="0" applyBorder="1" applyAlignment="1">
      <alignment horizontal="left" indent="1"/>
    </xf>
    <xf numFmtId="0" fontId="5" fillId="27" borderId="1" xfId="0" applyFont="1" applyFill="1" applyBorder="1" applyAlignment="1">
      <alignment/>
    </xf>
    <xf numFmtId="0" fontId="0" fillId="37" borderId="1" xfId="0" applyFill="1" applyBorder="1" applyAlignment="1">
      <alignment horizontal="left" indent="1"/>
    </xf>
    <xf numFmtId="0" fontId="0" fillId="0" borderId="1" xfId="0" applyBorder="1" applyAlignment="1">
      <alignment horizontal="left" indent="2"/>
    </xf>
    <xf numFmtId="0" fontId="0" fillId="0" borderId="0" xfId="0" applyAlignment="1">
      <alignment wrapText="1"/>
    </xf>
    <xf numFmtId="0" fontId="0" fillId="37" borderId="1" xfId="0" applyFill="1" applyBorder="1" applyAlignment="1">
      <alignment horizontal="centerContinuous" wrapText="1"/>
    </xf>
    <xf numFmtId="0" fontId="0" fillId="0" borderId="1" xfId="0" applyBorder="1" applyAlignment="1">
      <alignment wrapText="1"/>
    </xf>
    <xf numFmtId="0" fontId="7" fillId="0" borderId="0" xfId="0" applyFont="1" applyAlignment="1">
      <alignment wrapText="1"/>
    </xf>
    <xf numFmtId="0" fontId="0" fillId="0" borderId="1" xfId="0" applyFont="1" applyBorder="1" applyAlignment="1">
      <alignment wrapText="1"/>
    </xf>
    <xf numFmtId="0" fontId="0" fillId="0" borderId="0" xfId="0" applyFont="1" applyAlignment="1">
      <alignment/>
    </xf>
    <xf numFmtId="0" fontId="0" fillId="0" borderId="1" xfId="0" applyFont="1" applyBorder="1" applyAlignment="1">
      <alignment/>
    </xf>
    <xf numFmtId="44" fontId="0" fillId="0" borderId="1" xfId="47" applyFont="1" applyBorder="1" applyAlignment="1">
      <alignment/>
    </xf>
    <xf numFmtId="0" fontId="5" fillId="27" borderId="1" xfId="0" applyFont="1" applyFill="1" applyBorder="1" applyAlignment="1">
      <alignment horizontal="centerContinuous" wrapText="1"/>
    </xf>
    <xf numFmtId="0" fontId="0" fillId="37" borderId="1" xfId="0" applyFill="1" applyBorder="1" applyAlignment="1">
      <alignment wrapText="1"/>
    </xf>
    <xf numFmtId="0" fontId="0" fillId="0" borderId="1" xfId="0" applyFill="1" applyBorder="1" applyAlignment="1">
      <alignment/>
    </xf>
    <xf numFmtId="0" fontId="0" fillId="0" borderId="1" xfId="0" applyBorder="1" applyAlignment="1">
      <alignment horizontal="centerContinuous" wrapText="1"/>
    </xf>
    <xf numFmtId="0" fontId="0" fillId="39" borderId="1" xfId="0" applyFill="1" applyBorder="1" applyAlignment="1">
      <alignment horizontal="centerContinuous" wrapText="1"/>
    </xf>
    <xf numFmtId="0" fontId="9" fillId="37" borderId="1" xfId="0" applyFont="1" applyFill="1" applyBorder="1" applyAlignment="1">
      <alignment horizontal="centerContinuous" wrapText="1"/>
    </xf>
    <xf numFmtId="44" fontId="0" fillId="39" borderId="1" xfId="47" applyFont="1" applyFill="1" applyBorder="1" applyAlignment="1">
      <alignment/>
    </xf>
    <xf numFmtId="0" fontId="0" fillId="35" borderId="1" xfId="0" applyFill="1" applyBorder="1" applyAlignment="1">
      <alignment horizontal="centerContinuous" wrapText="1"/>
    </xf>
    <xf numFmtId="0" fontId="0" fillId="39" borderId="1" xfId="0" applyFill="1" applyBorder="1" applyAlignment="1">
      <alignment vertical="center" wrapText="1"/>
    </xf>
    <xf numFmtId="44" fontId="0" fillId="40" borderId="1" xfId="47" applyFont="1" applyFill="1" applyBorder="1" applyAlignment="1">
      <alignment/>
    </xf>
    <xf numFmtId="43" fontId="0" fillId="40" borderId="1" xfId="45" applyFont="1" applyFill="1" applyBorder="1" applyAlignment="1">
      <alignment/>
    </xf>
    <xf numFmtId="0" fontId="5" fillId="27" borderId="1" xfId="0" applyFont="1" applyFill="1" applyBorder="1" applyAlignment="1">
      <alignment horizontal="centerContinuous" vertical="center" wrapText="1"/>
    </xf>
    <xf numFmtId="0" fontId="0" fillId="41" borderId="1" xfId="0" applyFill="1" applyBorder="1" applyAlignment="1">
      <alignment vertical="center" wrapText="1"/>
    </xf>
    <xf numFmtId="0" fontId="0" fillId="40" borderId="1" xfId="0" applyFill="1" applyBorder="1" applyAlignment="1">
      <alignment vertical="center" wrapText="1"/>
    </xf>
    <xf numFmtId="0" fontId="0" fillId="37" borderId="1" xfId="0" applyFill="1" applyBorder="1" applyAlignment="1">
      <alignment/>
    </xf>
    <xf numFmtId="0" fontId="0" fillId="42" borderId="1" xfId="0" applyFill="1" applyBorder="1" applyAlignment="1">
      <alignment horizontal="centerContinuous" wrapText="1"/>
    </xf>
    <xf numFmtId="0" fontId="0" fillId="42" borderId="1" xfId="0" applyFill="1" applyBorder="1" applyAlignment="1">
      <alignment wrapText="1"/>
    </xf>
    <xf numFmtId="0" fontId="0" fillId="42" borderId="12" xfId="0" applyFill="1" applyBorder="1" applyAlignment="1">
      <alignment horizontal="centerContinuous" wrapText="1"/>
    </xf>
    <xf numFmtId="0" fontId="0" fillId="42" borderId="1" xfId="0" applyFill="1" applyBorder="1" applyAlignment="1">
      <alignment horizontal="left" wrapText="1"/>
    </xf>
    <xf numFmtId="0" fontId="0" fillId="42" borderId="12" xfId="0" applyFill="1" applyBorder="1" applyAlignment="1">
      <alignment horizontal="left" wrapText="1"/>
    </xf>
    <xf numFmtId="0" fontId="0" fillId="42" borderId="12" xfId="0" applyFill="1" applyBorder="1" applyAlignment="1">
      <alignment wrapText="1"/>
    </xf>
    <xf numFmtId="0" fontId="0" fillId="0" borderId="1" xfId="0" applyFill="1" applyBorder="1" applyAlignment="1">
      <alignment horizontal="centerContinuous" wrapText="1"/>
    </xf>
    <xf numFmtId="0" fontId="0" fillId="41" borderId="1" xfId="0" applyFill="1" applyBorder="1" applyAlignment="1">
      <alignment horizontal="centerContinuous" wrapText="1"/>
    </xf>
    <xf numFmtId="0" fontId="5" fillId="27" borderId="1" xfId="0" applyFont="1" applyFill="1" applyBorder="1" applyAlignment="1">
      <alignment horizontal="centerContinuous" wrapText="1"/>
    </xf>
    <xf numFmtId="43" fontId="0" fillId="0" borderId="1" xfId="45" applyFont="1" applyBorder="1" applyAlignment="1">
      <alignment/>
    </xf>
    <xf numFmtId="0" fontId="0" fillId="41" borderId="1" xfId="0" applyFill="1" applyBorder="1" applyAlignment="1">
      <alignment/>
    </xf>
    <xf numFmtId="0" fontId="6" fillId="0" borderId="1" xfId="0" applyFont="1" applyBorder="1" applyAlignment="1">
      <alignment wrapText="1"/>
    </xf>
    <xf numFmtId="0" fontId="6" fillId="37" borderId="1" xfId="0" applyFont="1" applyFill="1" applyBorder="1" applyAlignment="1">
      <alignment wrapText="1"/>
    </xf>
    <xf numFmtId="8" fontId="0" fillId="0" borderId="1" xfId="0" applyNumberFormat="1" applyBorder="1" applyAlignment="1">
      <alignment/>
    </xf>
    <xf numFmtId="44" fontId="0" fillId="0" borderId="0" xfId="47" applyFont="1" applyAlignment="1">
      <alignment/>
    </xf>
    <xf numFmtId="0" fontId="0" fillId="0" borderId="13" xfId="0" applyBorder="1" applyAlignment="1">
      <alignment/>
    </xf>
    <xf numFmtId="0" fontId="5" fillId="35" borderId="1" xfId="0" applyFont="1" applyFill="1" applyBorder="1" applyAlignment="1">
      <alignment horizontal="centerContinuous" wrapText="1"/>
    </xf>
    <xf numFmtId="44" fontId="0" fillId="0" borderId="0" xfId="0" applyNumberFormat="1" applyAlignment="1">
      <alignment/>
    </xf>
    <xf numFmtId="0" fontId="0" fillId="0" borderId="0" xfId="47" applyNumberFormat="1" applyFont="1" applyAlignment="1">
      <alignment/>
    </xf>
    <xf numFmtId="44" fontId="0" fillId="0" borderId="1" xfId="47" applyFont="1" applyBorder="1" applyAlignment="1">
      <alignment wrapText="1"/>
    </xf>
    <xf numFmtId="0" fontId="0" fillId="0" borderId="1" xfId="47" applyNumberFormat="1" applyFont="1" applyBorder="1" applyAlignment="1">
      <alignment/>
    </xf>
    <xf numFmtId="0" fontId="0" fillId="0" borderId="1" xfId="0" applyNumberFormat="1" applyBorder="1" applyAlignment="1">
      <alignment/>
    </xf>
    <xf numFmtId="0" fontId="6" fillId="37" borderId="1" xfId="0" applyFont="1" applyFill="1" applyBorder="1" applyAlignment="1">
      <alignment horizontal="centerContinuous" wrapText="1"/>
    </xf>
    <xf numFmtId="0" fontId="6" fillId="0" borderId="0" xfId="0" applyFont="1" applyAlignment="1">
      <alignment wrapText="1"/>
    </xf>
    <xf numFmtId="44" fontId="0" fillId="0" borderId="1" xfId="47" applyFont="1" applyBorder="1" applyAlignment="1">
      <alignment wrapText="1"/>
    </xf>
    <xf numFmtId="10" fontId="0" fillId="0" borderId="1" xfId="64" applyNumberFormat="1" applyFont="1" applyBorder="1" applyAlignment="1">
      <alignment wrapText="1"/>
    </xf>
    <xf numFmtId="43" fontId="0" fillId="0" borderId="1" xfId="45" applyFont="1" applyBorder="1" applyAlignment="1">
      <alignment wrapText="1"/>
    </xf>
    <xf numFmtId="44" fontId="0" fillId="0" borderId="0" xfId="47" applyFont="1" applyBorder="1" applyAlignment="1">
      <alignment wrapText="1"/>
    </xf>
    <xf numFmtId="43" fontId="0" fillId="0" borderId="0" xfId="45" applyFont="1" applyBorder="1" applyAlignment="1">
      <alignment wrapText="1"/>
    </xf>
    <xf numFmtId="0" fontId="0" fillId="0" borderId="0" xfId="0" applyFill="1" applyBorder="1" applyAlignment="1">
      <alignment/>
    </xf>
    <xf numFmtId="10" fontId="0" fillId="0" borderId="1" xfId="64" applyNumberFormat="1" applyFont="1" applyBorder="1" applyAlignment="1">
      <alignment/>
    </xf>
    <xf numFmtId="179" fontId="0" fillId="0" borderId="1" xfId="47" applyNumberFormat="1" applyFont="1" applyBorder="1" applyAlignment="1">
      <alignment/>
    </xf>
    <xf numFmtId="44" fontId="0" fillId="0" borderId="1" xfId="47" applyFont="1" applyBorder="1" applyAlignment="1">
      <alignment/>
    </xf>
    <xf numFmtId="0" fontId="0" fillId="0" borderId="14" xfId="0" applyBorder="1" applyAlignment="1">
      <alignment/>
    </xf>
    <xf numFmtId="43" fontId="0" fillId="0" borderId="0" xfId="45" applyFont="1" applyAlignment="1">
      <alignment/>
    </xf>
    <xf numFmtId="10" fontId="0" fillId="0" borderId="0" xfId="0" applyNumberFormat="1" applyAlignment="1">
      <alignment/>
    </xf>
    <xf numFmtId="10" fontId="0" fillId="0" borderId="1" xfId="0" applyNumberFormat="1" applyBorder="1" applyAlignment="1">
      <alignment/>
    </xf>
    <xf numFmtId="9" fontId="0" fillId="0" borderId="1" xfId="0" applyNumberFormat="1" applyBorder="1" applyAlignment="1">
      <alignment/>
    </xf>
    <xf numFmtId="183" fontId="0" fillId="0" borderId="1" xfId="0" applyNumberFormat="1" applyBorder="1" applyAlignment="1">
      <alignment/>
    </xf>
    <xf numFmtId="44" fontId="0" fillId="0" borderId="1" xfId="47" applyBorder="1" applyAlignment="1">
      <alignment/>
    </xf>
    <xf numFmtId="43" fontId="0" fillId="0" borderId="1" xfId="45" applyBorder="1" applyAlignment="1">
      <alignment/>
    </xf>
    <xf numFmtId="43" fontId="0" fillId="0" borderId="1" xfId="0" applyNumberFormat="1" applyBorder="1" applyAlignment="1">
      <alignment/>
    </xf>
    <xf numFmtId="0" fontId="15" fillId="0" borderId="0" xfId="0" applyFont="1" applyAlignment="1">
      <alignment/>
    </xf>
    <xf numFmtId="44" fontId="5" fillId="43" borderId="15" xfId="47" applyFont="1" applyFill="1" applyBorder="1" applyAlignment="1">
      <alignment/>
    </xf>
    <xf numFmtId="43" fontId="5" fillId="43" borderId="15" xfId="0" applyNumberFormat="1" applyFont="1" applyFill="1" applyBorder="1" applyAlignment="1">
      <alignment/>
    </xf>
    <xf numFmtId="43" fontId="0" fillId="0" borderId="1" xfId="0" applyNumberFormat="1" applyBorder="1" applyAlignment="1">
      <alignment wrapText="1"/>
    </xf>
    <xf numFmtId="0" fontId="0" fillId="0" borderId="1" xfId="0" applyFill="1" applyBorder="1" applyAlignment="1">
      <alignment horizontal="left" indent="2"/>
    </xf>
    <xf numFmtId="0" fontId="0" fillId="39" borderId="1" xfId="0" applyFill="1" applyBorder="1" applyAlignment="1">
      <alignment horizontal="left"/>
    </xf>
    <xf numFmtId="9" fontId="0" fillId="0" borderId="0" xfId="0" applyNumberFormat="1" applyAlignment="1">
      <alignment/>
    </xf>
    <xf numFmtId="0" fontId="0" fillId="0" borderId="1" xfId="0" applyBorder="1" applyAlignment="1">
      <alignment horizontal="left" wrapText="1" indent="1"/>
    </xf>
    <xf numFmtId="43" fontId="0" fillId="0" borderId="1" xfId="45" applyFont="1" applyBorder="1" applyAlignment="1">
      <alignment wrapText="1"/>
    </xf>
    <xf numFmtId="0" fontId="14" fillId="43" borderId="1" xfId="0" applyFont="1" applyFill="1" applyBorder="1" applyAlignment="1">
      <alignment horizontal="centerContinuous" wrapText="1"/>
    </xf>
    <xf numFmtId="0" fontId="0" fillId="37" borderId="1" xfId="0" applyFont="1" applyFill="1" applyBorder="1" applyAlignment="1">
      <alignment horizontal="centerContinuous" wrapText="1"/>
    </xf>
    <xf numFmtId="0" fontId="6" fillId="40" borderId="1" xfId="0" applyFont="1" applyFill="1" applyBorder="1" applyAlignment="1">
      <alignment horizontal="centerContinuous" wrapText="1"/>
    </xf>
    <xf numFmtId="0" fontId="6" fillId="40" borderId="1" xfId="0" applyFont="1" applyFill="1" applyBorder="1" applyAlignment="1">
      <alignment/>
    </xf>
    <xf numFmtId="0" fontId="5" fillId="44" borderId="1" xfId="0" applyFont="1" applyFill="1" applyBorder="1" applyAlignment="1">
      <alignment horizontal="centerContinuous" wrapText="1"/>
    </xf>
    <xf numFmtId="184" fontId="0" fillId="37" borderId="1" xfId="0" applyNumberFormat="1" applyFill="1" applyBorder="1" applyAlignment="1">
      <alignment/>
    </xf>
    <xf numFmtId="184" fontId="0" fillId="39" borderId="1" xfId="0" applyNumberFormat="1" applyFill="1" applyBorder="1" applyAlignment="1">
      <alignment horizontal="right"/>
    </xf>
    <xf numFmtId="3" fontId="0" fillId="37" borderId="1" xfId="0" applyNumberFormat="1" applyFill="1" applyBorder="1" applyAlignment="1">
      <alignment/>
    </xf>
    <xf numFmtId="3" fontId="0" fillId="39" borderId="1" xfId="0" applyNumberFormat="1" applyFill="1" applyBorder="1" applyAlignment="1">
      <alignment horizontal="right"/>
    </xf>
    <xf numFmtId="3" fontId="0" fillId="0" borderId="0" xfId="0" applyNumberFormat="1" applyAlignment="1">
      <alignment/>
    </xf>
    <xf numFmtId="0" fontId="17" fillId="27" borderId="1" xfId="0" applyFont="1" applyFill="1" applyBorder="1" applyAlignment="1">
      <alignment horizontal="left" wrapText="1"/>
    </xf>
    <xf numFmtId="0" fontId="7" fillId="0" borderId="1" xfId="0" applyFont="1" applyBorder="1" applyAlignment="1">
      <alignment horizontal="left" wrapText="1" indent="1"/>
    </xf>
    <xf numFmtId="0" fontId="7" fillId="38" borderId="1" xfId="0" applyFont="1" applyFill="1" applyBorder="1" applyAlignment="1">
      <alignment horizontal="left" wrapText="1" indent="1"/>
    </xf>
    <xf numFmtId="0" fontId="7" fillId="38" borderId="1" xfId="0" applyFont="1" applyFill="1" applyBorder="1" applyAlignment="1">
      <alignment horizontal="left" wrapText="1" indent="2"/>
    </xf>
    <xf numFmtId="0" fontId="8" fillId="27" borderId="1" xfId="0" applyFont="1" applyFill="1" applyBorder="1" applyAlignment="1">
      <alignment wrapText="1"/>
    </xf>
    <xf numFmtId="0" fontId="8" fillId="43" borderId="1" xfId="0" applyFont="1" applyFill="1" applyBorder="1" applyAlignment="1">
      <alignment wrapText="1"/>
    </xf>
    <xf numFmtId="0" fontId="0" fillId="37" borderId="1" xfId="0" applyFont="1" applyFill="1" applyBorder="1" applyAlignment="1">
      <alignment horizontal="centerContinuous" wrapText="1"/>
    </xf>
    <xf numFmtId="0" fontId="0" fillId="45" borderId="1" xfId="0" applyFont="1" applyFill="1" applyBorder="1" applyAlignment="1">
      <alignment horizontal="centerContinuous" wrapText="1"/>
    </xf>
    <xf numFmtId="0" fontId="0" fillId="42" borderId="1" xfId="0" applyFont="1" applyFill="1" applyBorder="1" applyAlignment="1">
      <alignment horizontal="centerContinuous" wrapText="1"/>
    </xf>
    <xf numFmtId="44" fontId="0" fillId="39" borderId="1" xfId="47" applyFill="1" applyBorder="1" applyAlignment="1">
      <alignment/>
    </xf>
    <xf numFmtId="44" fontId="0" fillId="41" borderId="1" xfId="47" applyFill="1" applyBorder="1" applyAlignment="1">
      <alignment/>
    </xf>
    <xf numFmtId="44" fontId="0" fillId="40" borderId="1" xfId="47" applyFill="1" applyBorder="1" applyAlignment="1">
      <alignment/>
    </xf>
    <xf numFmtId="43" fontId="0" fillId="39" borderId="1" xfId="45" applyFill="1" applyBorder="1" applyAlignment="1">
      <alignment/>
    </xf>
    <xf numFmtId="43" fontId="0" fillId="41" borderId="1" xfId="45" applyFill="1" applyBorder="1" applyAlignment="1">
      <alignment/>
    </xf>
    <xf numFmtId="43" fontId="0" fillId="40" borderId="1" xfId="45" applyFill="1" applyBorder="1" applyAlignment="1">
      <alignment/>
    </xf>
    <xf numFmtId="43" fontId="0" fillId="38" borderId="1" xfId="45" applyFill="1" applyBorder="1" applyAlignment="1">
      <alignment/>
    </xf>
    <xf numFmtId="2" fontId="0" fillId="0" borderId="1" xfId="0" applyNumberFormat="1" applyBorder="1" applyAlignment="1">
      <alignment/>
    </xf>
    <xf numFmtId="43" fontId="0" fillId="37" borderId="1" xfId="45" applyFill="1" applyBorder="1" applyAlignment="1">
      <alignment/>
    </xf>
    <xf numFmtId="43" fontId="0" fillId="0" borderId="1" xfId="45" applyNumberFormat="1" applyBorder="1" applyAlignment="1">
      <alignment/>
    </xf>
    <xf numFmtId="0" fontId="0" fillId="0" borderId="16" xfId="0" applyFill="1" applyBorder="1" applyAlignment="1">
      <alignment/>
    </xf>
    <xf numFmtId="0" fontId="0" fillId="0" borderId="1" xfId="0" applyFill="1" applyBorder="1" applyAlignment="1">
      <alignment wrapText="1"/>
    </xf>
    <xf numFmtId="0" fontId="0" fillId="0" borderId="1" xfId="0" applyFill="1" applyBorder="1" applyAlignment="1">
      <alignment horizontal="right"/>
    </xf>
    <xf numFmtId="179" fontId="0" fillId="0" borderId="1" xfId="0" applyNumberFormat="1" applyFill="1" applyBorder="1" applyAlignment="1">
      <alignment/>
    </xf>
    <xf numFmtId="44" fontId="0" fillId="0" borderId="0" xfId="47" applyNumberFormat="1" applyFont="1" applyAlignment="1">
      <alignment/>
    </xf>
    <xf numFmtId="10" fontId="0" fillId="0" borderId="1" xfId="64" applyNumberFormat="1" applyFont="1" applyBorder="1" applyAlignment="1">
      <alignment wrapText="1"/>
    </xf>
    <xf numFmtId="43" fontId="0" fillId="0" borderId="12" xfId="45" applyFont="1" applyBorder="1" applyAlignment="1">
      <alignment/>
    </xf>
    <xf numFmtId="44" fontId="0" fillId="0" borderId="0" xfId="47" applyAlignment="1">
      <alignment/>
    </xf>
    <xf numFmtId="43" fontId="0" fillId="0" borderId="1" xfId="45" applyFill="1" applyBorder="1" applyAlignment="1">
      <alignment/>
    </xf>
    <xf numFmtId="43" fontId="0" fillId="39" borderId="1" xfId="0" applyNumberFormat="1" applyFill="1" applyBorder="1" applyAlignment="1">
      <alignment/>
    </xf>
    <xf numFmtId="43" fontId="0" fillId="0" borderId="1" xfId="45" applyBorder="1" applyAlignment="1">
      <alignment wrapText="1"/>
    </xf>
    <xf numFmtId="0" fontId="0" fillId="40" borderId="1" xfId="0" applyFont="1" applyFill="1" applyBorder="1" applyAlignment="1">
      <alignment/>
    </xf>
    <xf numFmtId="6" fontId="0" fillId="40" borderId="1" xfId="0" applyNumberFormat="1" applyFont="1" applyFill="1" applyBorder="1" applyAlignment="1">
      <alignment horizontal="centerContinuous" wrapText="1"/>
    </xf>
    <xf numFmtId="0" fontId="0" fillId="40" borderId="1" xfId="0" applyFont="1" applyFill="1" applyBorder="1" applyAlignment="1">
      <alignment horizontal="centerContinuous" wrapText="1"/>
    </xf>
    <xf numFmtId="185" fontId="0" fillId="40" borderId="1" xfId="45" applyNumberFormat="1" applyFont="1" applyFill="1" applyBorder="1" applyAlignment="1">
      <alignment/>
    </xf>
    <xf numFmtId="9" fontId="0" fillId="40" borderId="1" xfId="64" applyFont="1" applyFill="1" applyBorder="1" applyAlignment="1">
      <alignment/>
    </xf>
    <xf numFmtId="6" fontId="0" fillId="40" borderId="1" xfId="64" applyNumberFormat="1" applyFont="1" applyFill="1" applyBorder="1" applyAlignment="1">
      <alignment/>
    </xf>
    <xf numFmtId="43" fontId="0" fillId="40" borderId="1" xfId="45" applyFont="1" applyFill="1" applyBorder="1" applyAlignment="1">
      <alignment/>
    </xf>
    <xf numFmtId="2" fontId="0" fillId="39" borderId="1" xfId="47" applyNumberFormat="1" applyFill="1" applyBorder="1" applyAlignment="1">
      <alignment/>
    </xf>
    <xf numFmtId="2" fontId="0" fillId="41" borderId="1" xfId="47" applyNumberFormat="1" applyFill="1" applyBorder="1" applyAlignment="1">
      <alignment/>
    </xf>
    <xf numFmtId="2" fontId="0" fillId="39" borderId="1" xfId="45" applyNumberFormat="1" applyFill="1" applyBorder="1" applyAlignment="1">
      <alignment/>
    </xf>
    <xf numFmtId="2" fontId="0" fillId="41" borderId="1" xfId="45" applyNumberFormat="1" applyFill="1" applyBorder="1" applyAlignment="1">
      <alignment/>
    </xf>
    <xf numFmtId="0" fontId="60" fillId="46" borderId="1" xfId="0" applyFont="1" applyFill="1" applyBorder="1" applyAlignment="1">
      <alignment horizontal="centerContinuous" wrapText="1"/>
    </xf>
    <xf numFmtId="0" fontId="60" fillId="46" borderId="1" xfId="0" applyFont="1" applyFill="1" applyBorder="1" applyAlignment="1">
      <alignment/>
    </xf>
    <xf numFmtId="0" fontId="60" fillId="46" borderId="1" xfId="0" applyFont="1" applyFill="1" applyBorder="1" applyAlignment="1">
      <alignment horizontal="center" vertical="center" wrapText="1"/>
    </xf>
    <xf numFmtId="0" fontId="60" fillId="46" borderId="1" xfId="0" applyFont="1" applyFill="1" applyBorder="1" applyAlignment="1">
      <alignment wrapText="1"/>
    </xf>
    <xf numFmtId="0" fontId="0" fillId="47" borderId="1" xfId="0" applyFont="1" applyFill="1" applyBorder="1" applyAlignment="1">
      <alignment horizontal="centerContinuous" wrapText="1"/>
    </xf>
    <xf numFmtId="0" fontId="0" fillId="47" borderId="1" xfId="0" applyFill="1" applyBorder="1" applyAlignment="1">
      <alignment horizontal="centerContinuous" wrapText="1"/>
    </xf>
    <xf numFmtId="188" fontId="0" fillId="0" borderId="1" xfId="0" applyNumberFormat="1" applyBorder="1" applyAlignment="1">
      <alignment/>
    </xf>
    <xf numFmtId="0" fontId="0" fillId="48" borderId="1" xfId="0" applyFill="1" applyBorder="1" applyAlignment="1">
      <alignment/>
    </xf>
    <xf numFmtId="0" fontId="2" fillId="0" borderId="0" xfId="58" applyAlignment="1" applyProtection="1">
      <alignment/>
      <protection/>
    </xf>
    <xf numFmtId="0" fontId="0" fillId="0" borderId="1" xfId="47" applyNumberFormat="1" applyFont="1" applyFill="1" applyBorder="1" applyAlignment="1">
      <alignment/>
    </xf>
    <xf numFmtId="0" fontId="0" fillId="0" borderId="1" xfId="45" applyNumberFormat="1" applyFont="1" applyFill="1" applyBorder="1" applyAlignment="1">
      <alignment/>
    </xf>
    <xf numFmtId="0" fontId="60" fillId="49" borderId="1" xfId="0" applyFont="1" applyFill="1" applyBorder="1" applyAlignment="1">
      <alignment/>
    </xf>
    <xf numFmtId="0" fontId="60" fillId="46" borderId="1" xfId="0" applyFont="1" applyFill="1" applyBorder="1" applyAlignment="1">
      <alignment horizontal="centerContinuous" vertical="center" wrapText="1"/>
    </xf>
    <xf numFmtId="43" fontId="0" fillId="48" borderId="1" xfId="45" applyFont="1" applyFill="1" applyBorder="1" applyAlignment="1">
      <alignment/>
    </xf>
    <xf numFmtId="0" fontId="60" fillId="49" borderId="1" xfId="0" applyFont="1" applyFill="1" applyBorder="1" applyAlignment="1">
      <alignment vertical="center" wrapText="1"/>
    </xf>
    <xf numFmtId="0" fontId="0" fillId="48" borderId="1" xfId="45" applyNumberFormat="1" applyFont="1" applyFill="1" applyBorder="1" applyAlignment="1">
      <alignment/>
    </xf>
    <xf numFmtId="0" fontId="0" fillId="48" borderId="1" xfId="47" applyNumberFormat="1" applyFont="1" applyFill="1" applyBorder="1" applyAlignment="1">
      <alignment/>
    </xf>
    <xf numFmtId="0" fontId="60" fillId="35" borderId="1" xfId="0" applyFont="1" applyFill="1" applyBorder="1" applyAlignment="1">
      <alignment horizontal="centerContinuous" wrapText="1"/>
    </xf>
    <xf numFmtId="0" fontId="0" fillId="47" borderId="1" xfId="0" applyFill="1" applyBorder="1" applyAlignment="1">
      <alignment/>
    </xf>
    <xf numFmtId="0" fontId="0" fillId="47" borderId="1" xfId="0" applyFont="1" applyFill="1" applyBorder="1" applyAlignment="1">
      <alignment/>
    </xf>
    <xf numFmtId="0" fontId="12" fillId="37" borderId="1" xfId="0" applyFont="1" applyFill="1" applyBorder="1" applyAlignment="1">
      <alignment horizontal="centerContinuous" wrapText="1"/>
    </xf>
    <xf numFmtId="0" fontId="60" fillId="46" borderId="0" xfId="0" applyFont="1" applyFill="1" applyAlignment="1">
      <alignment horizontal="centerContinuous" wrapText="1"/>
    </xf>
    <xf numFmtId="0" fontId="19" fillId="50" borderId="1" xfId="0" applyFont="1" applyFill="1" applyBorder="1" applyAlignment="1">
      <alignment horizontal="centerContinuous" vertical="top" wrapText="1"/>
    </xf>
    <xf numFmtId="0" fontId="9" fillId="50" borderId="1" xfId="0" applyFont="1" applyFill="1" applyBorder="1" applyAlignment="1">
      <alignment horizontal="centerContinuous" wrapText="1"/>
    </xf>
    <xf numFmtId="2" fontId="0" fillId="48" borderId="1" xfId="0" applyNumberFormat="1" applyFill="1" applyBorder="1" applyAlignment="1">
      <alignment/>
    </xf>
    <xf numFmtId="8" fontId="0" fillId="48" borderId="1" xfId="0" applyNumberFormat="1" applyFill="1" applyBorder="1" applyAlignment="1">
      <alignment/>
    </xf>
    <xf numFmtId="0" fontId="0" fillId="48" borderId="17" xfId="0" applyFont="1" applyFill="1" applyBorder="1" applyAlignment="1">
      <alignment horizontal="centerContinuous" wrapText="1"/>
    </xf>
    <xf numFmtId="0" fontId="0" fillId="48" borderId="18" xfId="0" applyFont="1" applyFill="1" applyBorder="1" applyAlignment="1">
      <alignment horizontal="centerContinuous" wrapText="1"/>
    </xf>
    <xf numFmtId="0" fontId="0" fillId="48" borderId="19" xfId="0" applyFont="1" applyFill="1" applyBorder="1" applyAlignment="1">
      <alignment horizontal="centerContinuous" wrapText="1"/>
    </xf>
    <xf numFmtId="0" fontId="0" fillId="0" borderId="0" xfId="0" applyFill="1" applyAlignment="1">
      <alignment/>
    </xf>
    <xf numFmtId="0" fontId="60" fillId="46" borderId="1" xfId="0" applyFont="1" applyFill="1" applyBorder="1" applyAlignment="1">
      <alignment horizontal="left" wrapText="1"/>
    </xf>
    <xf numFmtId="0" fontId="0" fillId="50" borderId="1" xfId="0" applyFont="1" applyFill="1" applyBorder="1" applyAlignment="1">
      <alignment horizontal="left" wrapText="1"/>
    </xf>
    <xf numFmtId="0" fontId="60" fillId="51" borderId="1" xfId="0" applyFont="1" applyFill="1" applyBorder="1" applyAlignment="1">
      <alignment vertical="top" wrapText="1"/>
    </xf>
    <xf numFmtId="8" fontId="0" fillId="0" borderId="1" xfId="0" applyNumberFormat="1" applyFill="1" applyBorder="1" applyAlignment="1">
      <alignment wrapText="1"/>
    </xf>
    <xf numFmtId="2" fontId="0" fillId="48" borderId="1" xfId="47" applyNumberFormat="1" applyFont="1" applyFill="1" applyBorder="1" applyAlignment="1">
      <alignment/>
    </xf>
    <xf numFmtId="44" fontId="0" fillId="48" borderId="1" xfId="47" applyFont="1" applyFill="1" applyBorder="1" applyAlignment="1">
      <alignment/>
    </xf>
    <xf numFmtId="43" fontId="0" fillId="48" borderId="1" xfId="45" applyFont="1" applyFill="1" applyBorder="1" applyAlignment="1">
      <alignment/>
    </xf>
    <xf numFmtId="0" fontId="0" fillId="12" borderId="1" xfId="0" applyFill="1" applyBorder="1" applyAlignment="1">
      <alignment/>
    </xf>
    <xf numFmtId="44" fontId="0" fillId="48" borderId="1" xfId="0" applyNumberFormat="1" applyFill="1" applyBorder="1" applyAlignment="1">
      <alignment/>
    </xf>
    <xf numFmtId="8" fontId="0" fillId="0" borderId="1" xfId="47" applyNumberFormat="1" applyFill="1" applyBorder="1" applyAlignment="1">
      <alignment/>
    </xf>
    <xf numFmtId="8" fontId="0" fillId="0" borderId="1" xfId="45" applyNumberFormat="1" applyFill="1" applyBorder="1" applyAlignment="1">
      <alignment/>
    </xf>
    <xf numFmtId="0" fontId="0" fillId="12" borderId="1" xfId="0" applyNumberFormat="1" applyFill="1" applyBorder="1" applyAlignment="1">
      <alignment/>
    </xf>
    <xf numFmtId="194" fontId="0" fillId="48" borderId="1" xfId="47" applyNumberFormat="1" applyFont="1" applyFill="1" applyBorder="1" applyAlignment="1">
      <alignment/>
    </xf>
    <xf numFmtId="194" fontId="0" fillId="48" borderId="1" xfId="47" applyNumberFormat="1" applyFont="1" applyFill="1" applyBorder="1" applyAlignment="1">
      <alignment/>
    </xf>
    <xf numFmtId="44" fontId="0" fillId="48" borderId="13" xfId="0" applyNumberFormat="1" applyFill="1" applyBorder="1" applyAlignment="1">
      <alignment/>
    </xf>
    <xf numFmtId="179" fontId="0" fillId="48" borderId="1" xfId="0" applyNumberFormat="1" applyFill="1" applyBorder="1" applyAlignment="1">
      <alignment/>
    </xf>
    <xf numFmtId="44" fontId="0" fillId="48" borderId="1" xfId="47" applyFont="1" applyFill="1" applyBorder="1" applyAlignment="1">
      <alignment/>
    </xf>
    <xf numFmtId="43" fontId="0" fillId="48" borderId="1" xfId="45" applyFont="1" applyFill="1" applyBorder="1" applyAlignment="1">
      <alignment/>
    </xf>
    <xf numFmtId="0" fontId="0" fillId="0" borderId="1" xfId="0" applyFont="1" applyFill="1" applyBorder="1" applyAlignment="1">
      <alignment horizontal="right"/>
    </xf>
    <xf numFmtId="8" fontId="0" fillId="0" borderId="1" xfId="0" applyNumberFormat="1" applyFill="1" applyBorder="1" applyAlignment="1">
      <alignment/>
    </xf>
    <xf numFmtId="8" fontId="0" fillId="0" borderId="1" xfId="45" applyNumberFormat="1" applyFont="1" applyFill="1" applyBorder="1" applyAlignment="1">
      <alignment/>
    </xf>
    <xf numFmtId="8" fontId="0" fillId="48" borderId="16" xfId="47" applyNumberFormat="1" applyFont="1" applyFill="1" applyBorder="1" applyAlignment="1">
      <alignment/>
    </xf>
    <xf numFmtId="0" fontId="61" fillId="46" borderId="1" xfId="0" applyFont="1" applyFill="1" applyBorder="1" applyAlignment="1">
      <alignment horizontal="centerContinuous" wrapText="1"/>
    </xf>
    <xf numFmtId="0" fontId="18" fillId="52" borderId="1" xfId="0" applyFont="1" applyFill="1" applyBorder="1" applyAlignment="1">
      <alignment horizontal="centerContinuous" wrapText="1"/>
    </xf>
    <xf numFmtId="44" fontId="18" fillId="52" borderId="1" xfId="47" applyFont="1" applyFill="1" applyBorder="1" applyAlignment="1">
      <alignment horizontal="centerContinuous" wrapText="1"/>
    </xf>
    <xf numFmtId="43" fontId="0" fillId="48" borderId="14" xfId="45" applyFont="1" applyFill="1" applyBorder="1" applyAlignment="1">
      <alignment/>
    </xf>
    <xf numFmtId="0" fontId="0" fillId="52" borderId="1" xfId="0" applyFont="1" applyFill="1" applyBorder="1" applyAlignment="1">
      <alignment horizontal="centerContinuous" wrapText="1"/>
    </xf>
    <xf numFmtId="0" fontId="0" fillId="52" borderId="1" xfId="0" applyFill="1" applyBorder="1" applyAlignment="1">
      <alignment horizontal="centerContinuous" wrapText="1"/>
    </xf>
    <xf numFmtId="0" fontId="0" fillId="52" borderId="17" xfId="0" applyFont="1" applyFill="1" applyBorder="1" applyAlignment="1">
      <alignment horizontal="centerContinuous" wrapText="1"/>
    </xf>
    <xf numFmtId="0" fontId="0" fillId="52" borderId="18" xfId="0" applyFill="1" applyBorder="1" applyAlignment="1">
      <alignment horizontal="centerContinuous" wrapText="1"/>
    </xf>
    <xf numFmtId="0" fontId="0" fillId="52" borderId="19" xfId="0" applyFill="1" applyBorder="1" applyAlignment="1">
      <alignment horizontal="centerContinuous" wrapText="1"/>
    </xf>
    <xf numFmtId="44" fontId="0" fillId="48" borderId="14" xfId="0" applyNumberFormat="1" applyFill="1" applyBorder="1" applyAlignment="1">
      <alignment/>
    </xf>
    <xf numFmtId="0" fontId="62" fillId="46" borderId="1" xfId="0" applyFont="1" applyFill="1" applyBorder="1" applyAlignment="1">
      <alignment horizontal="centerContinuous" wrapText="1"/>
    </xf>
    <xf numFmtId="0" fontId="62" fillId="49" borderId="1" xfId="0" applyFont="1" applyFill="1" applyBorder="1" applyAlignment="1">
      <alignment horizontal="centerContinuous" wrapText="1"/>
    </xf>
    <xf numFmtId="0" fontId="63" fillId="46" borderId="1" xfId="0" applyFont="1" applyFill="1" applyBorder="1" applyAlignment="1">
      <alignment wrapText="1"/>
    </xf>
    <xf numFmtId="44" fontId="0" fillId="48" borderId="1" xfId="47" applyFont="1" applyFill="1" applyBorder="1" applyAlignment="1">
      <alignment wrapText="1"/>
    </xf>
    <xf numFmtId="0" fontId="6" fillId="0" borderId="1" xfId="0" applyFont="1" applyFill="1" applyBorder="1" applyAlignment="1">
      <alignment/>
    </xf>
    <xf numFmtId="179" fontId="0" fillId="0" borderId="1" xfId="47" applyNumberFormat="1" applyFont="1" applyFill="1" applyBorder="1" applyAlignment="1">
      <alignment/>
    </xf>
    <xf numFmtId="179" fontId="0" fillId="0" borderId="1" xfId="45" applyNumberFormat="1" applyFont="1" applyFill="1" applyBorder="1" applyAlignment="1">
      <alignment/>
    </xf>
    <xf numFmtId="0" fontId="0" fillId="0" borderId="1" xfId="0" applyFont="1" applyFill="1" applyBorder="1" applyAlignment="1">
      <alignment/>
    </xf>
    <xf numFmtId="10" fontId="0" fillId="0" borderId="1" xfId="64" applyNumberFormat="1" applyFont="1" applyFill="1" applyBorder="1" applyAlignment="1">
      <alignment/>
    </xf>
    <xf numFmtId="10" fontId="0" fillId="48" borderId="1" xfId="64" applyNumberFormat="1" applyFont="1" applyFill="1" applyBorder="1" applyAlignment="1">
      <alignment/>
    </xf>
    <xf numFmtId="43" fontId="0" fillId="48" borderId="1" xfId="0" applyNumberFormat="1" applyFill="1" applyBorder="1" applyAlignment="1">
      <alignment/>
    </xf>
    <xf numFmtId="0" fontId="19" fillId="52" borderId="1" xfId="0" applyFont="1" applyFill="1" applyBorder="1" applyAlignment="1">
      <alignment horizontal="centerContinuous" wrapText="1"/>
    </xf>
    <xf numFmtId="0" fontId="60" fillId="46" borderId="1" xfId="0" applyFont="1" applyFill="1" applyBorder="1" applyAlignment="1">
      <alignment horizontal="center" vertical="center" wrapText="1"/>
    </xf>
    <xf numFmtId="0" fontId="5" fillId="27" borderId="1" xfId="0" applyFont="1" applyFill="1" applyBorder="1" applyAlignment="1">
      <alignment horizontal="center"/>
    </xf>
    <xf numFmtId="0" fontId="0" fillId="42" borderId="1" xfId="0" applyFill="1" applyBorder="1" applyAlignment="1">
      <alignment horizontal="center" wrapText="1"/>
    </xf>
    <xf numFmtId="0" fontId="0" fillId="39" borderId="1" xfId="0" applyFill="1" applyBorder="1" applyAlignment="1">
      <alignment horizontal="center" vertical="center" wrapText="1"/>
    </xf>
    <xf numFmtId="0" fontId="0" fillId="41" borderId="1" xfId="0" applyFill="1" applyBorder="1" applyAlignment="1">
      <alignment horizontal="center" vertical="center" wrapText="1"/>
    </xf>
    <xf numFmtId="0" fontId="0" fillId="40" borderId="1" xfId="0" applyFill="1" applyBorder="1" applyAlignment="1">
      <alignment horizontal="center" vertical="center" wrapText="1"/>
    </xf>
    <xf numFmtId="0" fontId="9" fillId="37" borderId="20" xfId="0" applyFont="1" applyFill="1" applyBorder="1" applyAlignment="1">
      <alignment horizontal="center" wrapText="1"/>
    </xf>
    <xf numFmtId="0" fontId="9" fillId="37" borderId="21" xfId="0" applyFont="1" applyFill="1" applyBorder="1" applyAlignment="1">
      <alignment horizontal="center" wrapText="1"/>
    </xf>
    <xf numFmtId="0" fontId="9" fillId="37" borderId="22" xfId="0" applyFont="1" applyFill="1" applyBorder="1" applyAlignment="1">
      <alignment horizontal="center" wrapText="1"/>
    </xf>
    <xf numFmtId="0" fontId="9" fillId="37" borderId="23" xfId="0" applyFont="1" applyFill="1" applyBorder="1" applyAlignment="1">
      <alignment horizontal="center" wrapText="1"/>
    </xf>
    <xf numFmtId="0" fontId="9" fillId="37" borderId="0" xfId="0" applyFont="1" applyFill="1" applyBorder="1" applyAlignment="1">
      <alignment horizontal="center" wrapText="1"/>
    </xf>
    <xf numFmtId="0" fontId="9" fillId="37" borderId="24" xfId="0" applyFont="1" applyFill="1" applyBorder="1" applyAlignment="1">
      <alignment horizontal="center" wrapText="1"/>
    </xf>
    <xf numFmtId="0" fontId="9" fillId="37" borderId="25" xfId="0" applyFont="1" applyFill="1" applyBorder="1" applyAlignment="1">
      <alignment horizontal="center" wrapText="1"/>
    </xf>
    <xf numFmtId="0" fontId="9" fillId="37" borderId="26" xfId="0" applyFont="1" applyFill="1" applyBorder="1" applyAlignment="1">
      <alignment horizontal="center" wrapText="1"/>
    </xf>
    <xf numFmtId="0" fontId="9" fillId="37" borderId="27" xfId="0" applyFont="1" applyFill="1" applyBorder="1" applyAlignment="1">
      <alignment horizontal="center" wrapText="1"/>
    </xf>
    <xf numFmtId="44" fontId="0" fillId="48" borderId="28" xfId="47" applyFont="1" applyFill="1" applyBorder="1" applyAlignment="1">
      <alignment/>
    </xf>
    <xf numFmtId="0" fontId="0" fillId="48" borderId="1" xfId="0" applyNumberFormat="1" applyFill="1" applyBorder="1" applyAlignment="1">
      <alignment/>
    </xf>
    <xf numFmtId="8" fontId="0" fillId="48" borderId="1" xfId="0" applyNumberFormat="1" applyFont="1" applyFill="1" applyBorder="1" applyAlignment="1">
      <alignment/>
    </xf>
    <xf numFmtId="194" fontId="0" fillId="0" borderId="1" xfId="0" applyNumberFormat="1" applyFill="1" applyBorder="1" applyAlignment="1">
      <alignment/>
    </xf>
    <xf numFmtId="194" fontId="0" fillId="48" borderId="1" xfId="45" applyNumberFormat="1" applyFont="1" applyFill="1" applyBorder="1" applyAlignment="1">
      <alignment/>
    </xf>
    <xf numFmtId="43" fontId="0" fillId="48" borderId="1" xfId="45" applyFill="1" applyBorder="1" applyAlignment="1">
      <alignment/>
    </xf>
    <xf numFmtId="43" fontId="0" fillId="48" borderId="1" xfId="45" applyNumberFormat="1" applyFill="1" applyBorder="1" applyAlignment="1">
      <alignment/>
    </xf>
    <xf numFmtId="0" fontId="60" fillId="49" borderId="1" xfId="0" applyFont="1" applyFill="1" applyBorder="1" applyAlignment="1">
      <alignment wrapText="1"/>
    </xf>
    <xf numFmtId="0" fontId="14" fillId="27" borderId="1" xfId="0" applyFont="1" applyFill="1" applyBorder="1" applyAlignment="1">
      <alignment horizontal="center" wrapText="1"/>
    </xf>
    <xf numFmtId="43" fontId="0" fillId="0" borderId="12" xfId="0" applyNumberFormat="1" applyFill="1" applyBorder="1" applyAlignment="1">
      <alignment/>
    </xf>
    <xf numFmtId="43" fontId="0" fillId="0" borderId="29" xfId="0" applyNumberFormat="1" applyFill="1" applyBorder="1" applyAlignment="1">
      <alignment/>
    </xf>
    <xf numFmtId="43" fontId="0" fillId="0" borderId="1" xfId="0" applyNumberFormat="1" applyFill="1" applyBorder="1" applyAlignment="1">
      <alignment/>
    </xf>
    <xf numFmtId="165" fontId="60" fillId="46" borderId="1" xfId="47" applyNumberFormat="1" applyFont="1" applyFill="1" applyBorder="1" applyAlignment="1">
      <alignment/>
    </xf>
    <xf numFmtId="43" fontId="0" fillId="48" borderId="1" xfId="0" applyNumberFormat="1" applyFill="1" applyBorder="1" applyAlignment="1">
      <alignment wrapText="1"/>
    </xf>
    <xf numFmtId="0" fontId="0" fillId="39" borderId="1" xfId="0" applyFill="1" applyBorder="1" applyAlignment="1">
      <alignment horizontal="left" wrapText="1"/>
    </xf>
    <xf numFmtId="43" fontId="0" fillId="48" borderId="1" xfId="45" applyFont="1" applyFill="1" applyBorder="1" applyAlignment="1">
      <alignment wrapText="1"/>
    </xf>
    <xf numFmtId="43" fontId="0" fillId="48" borderId="1" xfId="45" applyFont="1" applyFill="1" applyBorder="1" applyAlignment="1">
      <alignment/>
    </xf>
    <xf numFmtId="39" fontId="0" fillId="48" borderId="1" xfId="0" applyNumberFormat="1" applyFill="1" applyBorder="1" applyAlignment="1">
      <alignment wrapText="1"/>
    </xf>
    <xf numFmtId="39" fontId="0" fillId="48" borderId="1" xfId="0" applyNumberFormat="1" applyFill="1" applyBorder="1" applyAlignment="1">
      <alignment/>
    </xf>
    <xf numFmtId="44" fontId="0" fillId="48" borderId="1" xfId="47" applyFont="1" applyFill="1" applyBorder="1" applyAlignment="1">
      <alignment/>
    </xf>
    <xf numFmtId="0" fontId="0" fillId="48" borderId="1" xfId="0" applyFont="1" applyFill="1" applyBorder="1" applyAlignment="1">
      <alignment/>
    </xf>
    <xf numFmtId="0" fontId="0" fillId="0" borderId="1" xfId="0" applyFont="1" applyFill="1" applyBorder="1" applyAlignment="1">
      <alignment wrapText="1"/>
    </xf>
    <xf numFmtId="0" fontId="0" fillId="0" borderId="0" xfId="0" applyFont="1" applyAlignment="1">
      <alignment wrapText="1"/>
    </xf>
    <xf numFmtId="0" fontId="6" fillId="50" borderId="1" xfId="0" applyFont="1" applyFill="1" applyBorder="1" applyAlignment="1">
      <alignment horizontal="centerContinuous" wrapText="1"/>
    </xf>
    <xf numFmtId="0" fontId="0" fillId="50" borderId="1" xfId="0" applyFont="1" applyFill="1" applyBorder="1" applyAlignment="1">
      <alignment horizontal="centerContinuous" wrapText="1"/>
    </xf>
    <xf numFmtId="44" fontId="0" fillId="48" borderId="1" xfId="0" applyNumberFormat="1" applyFont="1" applyFill="1" applyBorder="1" applyAlignment="1">
      <alignment/>
    </xf>
    <xf numFmtId="43" fontId="0" fillId="48" borderId="1" xfId="0" applyNumberFormat="1" applyFont="1" applyFill="1" applyBorder="1" applyAlignment="1">
      <alignment/>
    </xf>
    <xf numFmtId="0" fontId="0" fillId="48" borderId="1" xfId="0" applyFill="1" applyBorder="1" applyAlignment="1">
      <alignment horizontal="centerContinuous" wrapText="1"/>
    </xf>
    <xf numFmtId="0" fontId="0" fillId="50" borderId="17" xfId="0" applyFill="1" applyBorder="1" applyAlignment="1">
      <alignment horizontal="centerContinuous" wrapText="1"/>
    </xf>
    <xf numFmtId="0" fontId="0" fillId="50" borderId="18" xfId="0" applyFill="1" applyBorder="1" applyAlignment="1">
      <alignment horizontal="centerContinuous" wrapText="1"/>
    </xf>
    <xf numFmtId="0" fontId="0" fillId="50" borderId="1" xfId="0" applyFill="1" applyBorder="1" applyAlignment="1">
      <alignment horizontal="centerContinuous" wrapText="1"/>
    </xf>
    <xf numFmtId="44" fontId="0" fillId="48" borderId="13" xfId="47" applyFont="1" applyFill="1" applyBorder="1" applyAlignment="1">
      <alignment/>
    </xf>
    <xf numFmtId="0" fontId="0" fillId="0" borderId="1" xfId="0" applyNumberFormat="1" applyFont="1" applyBorder="1" applyAlignment="1">
      <alignment/>
    </xf>
  </cellXfs>
  <cellStyles count="62">
    <cellStyle name="Normal" xfId="0"/>
    <cellStyle name="RowLevel_0" xfId="1"/>
    <cellStyle name="RowLevel_1" xfId="3"/>
    <cellStyle name="RowLevel_2" xfId="5"/>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 xfId="39"/>
    <cellStyle name="Bad" xfId="40"/>
    <cellStyle name="blue" xfId="41"/>
    <cellStyle name="bluecenteraccrossselection" xfId="42"/>
    <cellStyle name="Calculation" xfId="43"/>
    <cellStyle name="Check Cell" xfId="44"/>
    <cellStyle name="Comma" xfId="45"/>
    <cellStyle name="Comma [0]" xfId="46"/>
    <cellStyle name="Currency" xfId="47"/>
    <cellStyle name="Currency [0]" xfId="48"/>
    <cellStyle name="Currency Round to thousands" xfId="49"/>
    <cellStyle name="Explanatory Text" xfId="50"/>
    <cellStyle name="Followed Hyperlink" xfId="51"/>
    <cellStyle name="Four-Digit Year"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te" xfId="62"/>
    <cellStyle name="Output" xfId="63"/>
    <cellStyle name="Percent" xfId="64"/>
    <cellStyle name="Rad" xfId="65"/>
    <cellStyle name="redcenteraccrossselection" xfId="66"/>
    <cellStyle name="Title" xfId="67"/>
    <cellStyle name="Total" xfId="68"/>
    <cellStyle name="Warning Text" xfId="69"/>
    <cellStyle name="Wrap Text" xfId="70"/>
    <cellStyle name="Yellow" xfId="71"/>
    <cellStyle name="yellowcenteraccrossselection" xfId="72"/>
  </cellStyles>
  <dxfs count="4">
    <dxf>
      <font>
        <color theme="0"/>
      </font>
      <fill>
        <patternFill>
          <bgColor rgb="FFFF0000"/>
        </patternFill>
      </fill>
    </dxf>
    <dxf>
      <font>
        <color theme="0"/>
      </font>
      <fill>
        <patternFill>
          <bgColor rgb="FFFF0000"/>
        </patternFill>
      </fill>
    </dxf>
    <dxf>
      <fill>
        <patternFill>
          <bgColor indexed="42"/>
        </patternFill>
      </fill>
    </dxf>
    <dxf>
      <fill>
        <patternFill>
          <bgColor rgb="FF00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819150</xdr:colOff>
      <xdr:row>10</xdr:row>
      <xdr:rowOff>38100</xdr:rowOff>
    </xdr:from>
    <xdr:to>
      <xdr:col>10</xdr:col>
      <xdr:colOff>0</xdr:colOff>
      <xdr:row>16</xdr:row>
      <xdr:rowOff>9525</xdr:rowOff>
    </xdr:to>
    <xdr:sp>
      <xdr:nvSpPr>
        <xdr:cNvPr id="1" name="Rectangle 1"/>
        <xdr:cNvSpPr>
          <a:spLocks/>
        </xdr:cNvSpPr>
      </xdr:nvSpPr>
      <xdr:spPr>
        <a:xfrm>
          <a:off x="819150" y="1657350"/>
          <a:ext cx="5400675" cy="942975"/>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400" b="1" i="0" u="none" baseline="0">
              <a:solidFill>
                <a:srgbClr val="000000"/>
              </a:solidFill>
              <a:latin typeface="Arial"/>
              <a:ea typeface="Arial"/>
              <a:cs typeface="Arial"/>
            </a:rPr>
            <a:t>Textbook formula = Gross = # of hours worked * Rate per hour
</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Excel formula = =ROUND(# of hours worked*Rate per hour,2)</a:t>
          </a:r>
        </a:p>
      </xdr:txBody>
    </xdr:sp>
    <xdr:clientData/>
  </xdr:twoCellAnchor>
  <xdr:twoCellAnchor>
    <xdr:from>
      <xdr:col>10</xdr:col>
      <xdr:colOff>0</xdr:colOff>
      <xdr:row>9</xdr:row>
      <xdr:rowOff>85725</xdr:rowOff>
    </xdr:from>
    <xdr:to>
      <xdr:col>10</xdr:col>
      <xdr:colOff>323850</xdr:colOff>
      <xdr:row>13</xdr:row>
      <xdr:rowOff>28575</xdr:rowOff>
    </xdr:to>
    <xdr:sp>
      <xdr:nvSpPr>
        <xdr:cNvPr id="2" name="AutoShape 2"/>
        <xdr:cNvSpPr>
          <a:spLocks/>
        </xdr:cNvSpPr>
      </xdr:nvSpPr>
      <xdr:spPr>
        <a:xfrm flipV="1">
          <a:off x="6219825" y="1543050"/>
          <a:ext cx="323850" cy="590550"/>
        </a:xfrm>
        <a:prstGeom prst="curvedConnector2">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20</xdr:row>
      <xdr:rowOff>152400</xdr:rowOff>
    </xdr:from>
    <xdr:to>
      <xdr:col>13</xdr:col>
      <xdr:colOff>180975</xdr:colOff>
      <xdr:row>26</xdr:row>
      <xdr:rowOff>28575</xdr:rowOff>
    </xdr:to>
    <xdr:sp>
      <xdr:nvSpPr>
        <xdr:cNvPr id="1" name="Rectangle 3"/>
        <xdr:cNvSpPr>
          <a:spLocks/>
        </xdr:cNvSpPr>
      </xdr:nvSpPr>
      <xdr:spPr>
        <a:xfrm>
          <a:off x="104775" y="3686175"/>
          <a:ext cx="6943725" cy="847725"/>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Textbook formula = Gross = Earnings at regular rate + Earnings at time-and-a-half rate
</a:t>
          </a:r>
          <a:r>
            <a:rPr lang="en-US" cap="none" sz="1200" b="1" i="0" u="none" baseline="0">
              <a:solidFill>
                <a:srgbClr val="000000"/>
              </a:solidFill>
              <a:latin typeface="Arial"/>
              <a:ea typeface="Arial"/>
              <a:cs typeface="Arial"/>
            </a:rPr>
            <a:t>Excel formula  Regular Earnings =ROUND(# of hours worked * Rate per hour,2)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Excel formula  Overtime Earnings </a:t>
          </a:r>
          <a:r>
            <a:rPr lang="en-US" cap="none" sz="1200" b="1" i="0" u="none" baseline="0">
              <a:solidFill>
                <a:srgbClr val="000000"/>
              </a:solidFill>
              <a:latin typeface="Arial"/>
              <a:ea typeface="Arial"/>
              <a:cs typeface="Arial"/>
            </a:rPr>
            <a:t> =ROUND(# of hours worked*Rate per hour * Overtime Rate,2)</a:t>
          </a:r>
        </a:p>
      </xdr:txBody>
    </xdr:sp>
    <xdr:clientData/>
  </xdr:twoCellAnchor>
  <xdr:twoCellAnchor>
    <xdr:from>
      <xdr:col>13</xdr:col>
      <xdr:colOff>9525</xdr:colOff>
      <xdr:row>19</xdr:row>
      <xdr:rowOff>95250</xdr:rowOff>
    </xdr:from>
    <xdr:to>
      <xdr:col>13</xdr:col>
      <xdr:colOff>180975</xdr:colOff>
      <xdr:row>23</xdr:row>
      <xdr:rowOff>85725</xdr:rowOff>
    </xdr:to>
    <xdr:sp>
      <xdr:nvSpPr>
        <xdr:cNvPr id="2" name="AutoShape 5"/>
        <xdr:cNvSpPr>
          <a:spLocks/>
        </xdr:cNvSpPr>
      </xdr:nvSpPr>
      <xdr:spPr>
        <a:xfrm flipH="1" flipV="1">
          <a:off x="6877050" y="3467100"/>
          <a:ext cx="171450" cy="638175"/>
        </a:xfrm>
        <a:prstGeom prst="curvedConnector4">
          <a:avLst>
            <a:gd name="adj1" fmla="val -125000"/>
            <a:gd name="adj2" fmla="val 32722"/>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180975</xdr:colOff>
      <xdr:row>19</xdr:row>
      <xdr:rowOff>85725</xdr:rowOff>
    </xdr:from>
    <xdr:to>
      <xdr:col>13</xdr:col>
      <xdr:colOff>333375</xdr:colOff>
      <xdr:row>23</xdr:row>
      <xdr:rowOff>85725</xdr:rowOff>
    </xdr:to>
    <xdr:sp>
      <xdr:nvSpPr>
        <xdr:cNvPr id="3" name="AutoShape 6"/>
        <xdr:cNvSpPr>
          <a:spLocks/>
        </xdr:cNvSpPr>
      </xdr:nvSpPr>
      <xdr:spPr>
        <a:xfrm flipV="1">
          <a:off x="7048500" y="3457575"/>
          <a:ext cx="152400" cy="647700"/>
        </a:xfrm>
        <a:prstGeom prst="curvedConnector2">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26</xdr:row>
      <xdr:rowOff>161925</xdr:rowOff>
    </xdr:from>
    <xdr:to>
      <xdr:col>13</xdr:col>
      <xdr:colOff>76200</xdr:colOff>
      <xdr:row>54</xdr:row>
      <xdr:rowOff>104775</xdr:rowOff>
    </xdr:to>
    <xdr:sp>
      <xdr:nvSpPr>
        <xdr:cNvPr id="4" name="Rectangle 3"/>
        <xdr:cNvSpPr>
          <a:spLocks/>
        </xdr:cNvSpPr>
      </xdr:nvSpPr>
      <xdr:spPr>
        <a:xfrm>
          <a:off x="0" y="4667250"/>
          <a:ext cx="6943725" cy="4476750"/>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Although the IF function is not required for this class, here is a note about</a:t>
          </a:r>
          <a:r>
            <a:rPr lang="en-US" cap="none" sz="1200" b="1" i="0" u="none" baseline="0">
              <a:solidFill>
                <a:srgbClr val="000000"/>
              </a:solidFill>
              <a:latin typeface="Arial"/>
              <a:ea typeface="Arial"/>
              <a:cs typeface="Arial"/>
            </a:rPr>
            <a:t> the IF function: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The IF function can put one of two things in</a:t>
          </a:r>
          <a:r>
            <a:rPr lang="en-US" cap="none" sz="1200" b="1" i="0" u="none" baseline="0">
              <a:solidFill>
                <a:srgbClr val="000000"/>
              </a:solidFill>
              <a:latin typeface="Arial"/>
              <a:ea typeface="Arial"/>
              <a:cs typeface="Arial"/>
            </a:rPr>
            <a:t> a cell. A logical test like "Are Regular hours greater than 40" is a logical test that can only have the answers TRUE or FALSE. In Excel if our regular hours are in cell I9 and the number 40 are in cell A5 our logical test would be: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I9&gt;$A$5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This can only evaluate to TRUE or FALSE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The IF function will allow us to use this logical test to put one of two things in a cell. For our regular hours calculation we need </a:t>
          </a:r>
          <a:r>
            <a:rPr lang="en-US" cap="none" sz="1200" b="1" i="0" u="none" baseline="0">
              <a:solidFill>
                <a:srgbClr val="000000"/>
              </a:solidFill>
              <a:latin typeface="Arial"/>
              <a:ea typeface="Arial"/>
              <a:cs typeface="Arial"/>
            </a:rPr>
            <a:t>one of two things in the cell. We need either 40 (when the person worked more than 40 hours) or we need the hours worked (when they did not work more than 40). So our IF function would look something like this: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=IF(logical_test, value_if_true, Value_if_false)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or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=IF("Are Regular hours greater than 40", 40, "hours worked")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or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=IF(I9&gt;$A$5,$A$5,I9)</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438150</xdr:colOff>
      <xdr:row>17</xdr:row>
      <xdr:rowOff>152400</xdr:rowOff>
    </xdr:from>
    <xdr:to>
      <xdr:col>13</xdr:col>
      <xdr:colOff>466725</xdr:colOff>
      <xdr:row>21</xdr:row>
      <xdr:rowOff>76200</xdr:rowOff>
    </xdr:to>
    <xdr:sp>
      <xdr:nvSpPr>
        <xdr:cNvPr id="1" name="Rectangle 7"/>
        <xdr:cNvSpPr>
          <a:spLocks/>
        </xdr:cNvSpPr>
      </xdr:nvSpPr>
      <xdr:spPr>
        <a:xfrm>
          <a:off x="5457825" y="3619500"/>
          <a:ext cx="4905375" cy="571500"/>
        </a:xfrm>
        <a:prstGeom prst="rect">
          <a:avLst/>
        </a:prstGeom>
        <a:gradFill rotWithShape="1">
          <a:gsLst>
            <a:gs pos="0">
              <a:srgbClr val="DDEBCF"/>
            </a:gs>
            <a:gs pos="50000">
              <a:srgbClr val="9CB86E"/>
            </a:gs>
            <a:gs pos="100000">
              <a:srgbClr val="156B13"/>
            </a:gs>
          </a:gsLst>
          <a:lin ang="5400000" scaled="1"/>
        </a:gradFill>
        <a:ln w="9525" cmpd="sng">
          <a:solidFill>
            <a:srgbClr val="000000"/>
          </a:solidFill>
          <a:headEnd type="none"/>
          <a:tailEnd type="none"/>
        </a:ln>
      </xdr:spPr>
      <xdr:txBody>
        <a:bodyPr vertOverflow="clip" wrap="square" lIns="36576" tIns="27432" rIns="0" bIns="0"/>
        <a:p>
          <a:pPr algn="l">
            <a:defRPr/>
          </a:pPr>
          <a:r>
            <a:rPr lang="en-US" cap="none" sz="1050" b="1" i="0" u="none" baseline="0">
              <a:solidFill>
                <a:srgbClr val="000000"/>
              </a:solidFill>
              <a:latin typeface="Arial"/>
              <a:ea typeface="Arial"/>
              <a:cs typeface="Arial"/>
            </a:rPr>
            <a:t>    Total hours * Regular rate   = Straight-time earnings
</a:t>
          </a:r>
          <a:r>
            <a:rPr lang="en-US" cap="none" sz="1050" b="1" i="0" u="sng" baseline="0">
              <a:solidFill>
                <a:srgbClr val="000000"/>
              </a:solidFill>
              <a:latin typeface="Arial"/>
              <a:ea typeface="Arial"/>
              <a:cs typeface="Arial"/>
            </a:rPr>
            <a:t>+ Overtime hours * (overtime rate - 1)* regular rate  = Overtime premium</a:t>
          </a:r>
          <a:r>
            <a:rPr lang="en-US" cap="none" sz="1050" b="1" i="0" u="none" baseline="0">
              <a:solidFill>
                <a:srgbClr val="000000"/>
              </a:solidFill>
              <a:latin typeface="Arial"/>
              <a:ea typeface="Arial"/>
              <a:cs typeface="Arial"/>
            </a:rPr>
            <a:t>
</a:t>
          </a:r>
          <a:r>
            <a:rPr lang="en-US" cap="none" sz="1050" b="1" i="0" u="none" baseline="0">
              <a:solidFill>
                <a:srgbClr val="000000"/>
              </a:solidFill>
              <a:latin typeface="Arial"/>
              <a:ea typeface="Arial"/>
              <a:cs typeface="Arial"/>
            </a:rPr>
            <a:t>=  Total gross earnings
</a:t>
          </a:r>
        </a:p>
      </xdr:txBody>
    </xdr:sp>
    <xdr:clientData/>
  </xdr:twoCellAnchor>
  <xdr:twoCellAnchor>
    <xdr:from>
      <xdr:col>6</xdr:col>
      <xdr:colOff>114300</xdr:colOff>
      <xdr:row>5</xdr:row>
      <xdr:rowOff>47625</xdr:rowOff>
    </xdr:from>
    <xdr:to>
      <xdr:col>14</xdr:col>
      <xdr:colOff>142875</xdr:colOff>
      <xdr:row>8</xdr:row>
      <xdr:rowOff>123825</xdr:rowOff>
    </xdr:to>
    <xdr:sp>
      <xdr:nvSpPr>
        <xdr:cNvPr id="2" name="Rectangle 7"/>
        <xdr:cNvSpPr>
          <a:spLocks/>
        </xdr:cNvSpPr>
      </xdr:nvSpPr>
      <xdr:spPr>
        <a:xfrm>
          <a:off x="5743575" y="1571625"/>
          <a:ext cx="4905375" cy="561975"/>
        </a:xfrm>
        <a:prstGeom prst="rect">
          <a:avLst/>
        </a:prstGeom>
        <a:gradFill rotWithShape="1">
          <a:gsLst>
            <a:gs pos="0">
              <a:srgbClr val="DDEBCF"/>
            </a:gs>
            <a:gs pos="50000">
              <a:srgbClr val="9CB86E"/>
            </a:gs>
            <a:gs pos="100000">
              <a:srgbClr val="156B13"/>
            </a:gs>
          </a:gsLst>
          <a:lin ang="5400000" scaled="1"/>
        </a:gradFill>
        <a:ln w="9525" cmpd="sng">
          <a:solidFill>
            <a:srgbClr val="000000"/>
          </a:solidFill>
          <a:headEnd type="none"/>
          <a:tailEnd type="none"/>
        </a:ln>
      </xdr:spPr>
      <xdr:txBody>
        <a:bodyPr vertOverflow="clip" wrap="square" lIns="36576" tIns="27432" rIns="0" bIns="0"/>
        <a:p>
          <a:pPr algn="l">
            <a:defRPr/>
          </a:pPr>
          <a:r>
            <a:rPr lang="en-US" cap="none" sz="1050" b="1" i="0" u="none" baseline="0">
              <a:solidFill>
                <a:srgbClr val="000000"/>
              </a:solidFill>
              <a:latin typeface="Arial"/>
              <a:ea typeface="Arial"/>
              <a:cs typeface="Arial"/>
            </a:rPr>
            <a:t>    Total hours * Regular rate   = Straight-time earnings
</a:t>
          </a:r>
          <a:r>
            <a:rPr lang="en-US" cap="none" sz="1050" b="1" i="0" u="sng" baseline="0">
              <a:solidFill>
                <a:srgbClr val="000000"/>
              </a:solidFill>
              <a:latin typeface="Arial"/>
              <a:ea typeface="Arial"/>
              <a:cs typeface="Arial"/>
            </a:rPr>
            <a:t>+ Overtime hours * (overtime rate - 1)* regular rate  = Overtime premium</a:t>
          </a:r>
          <a:r>
            <a:rPr lang="en-US" cap="none" sz="1050" b="1" i="0" u="none" baseline="0">
              <a:solidFill>
                <a:srgbClr val="000000"/>
              </a:solidFill>
              <a:latin typeface="Arial"/>
              <a:ea typeface="Arial"/>
              <a:cs typeface="Arial"/>
            </a:rPr>
            <a:t>
</a:t>
          </a:r>
          <a:r>
            <a:rPr lang="en-US" cap="none" sz="1050" b="1" i="0" u="none" baseline="0">
              <a:solidFill>
                <a:srgbClr val="000000"/>
              </a:solidFill>
              <a:latin typeface="Arial"/>
              <a:ea typeface="Arial"/>
              <a:cs typeface="Arial"/>
            </a:rPr>
            <a:t>=  Total gross earnings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323850</xdr:colOff>
      <xdr:row>10</xdr:row>
      <xdr:rowOff>114300</xdr:rowOff>
    </xdr:from>
    <xdr:to>
      <xdr:col>2</xdr:col>
      <xdr:colOff>323850</xdr:colOff>
      <xdr:row>15</xdr:row>
      <xdr:rowOff>114300</xdr:rowOff>
    </xdr:to>
    <xdr:sp>
      <xdr:nvSpPr>
        <xdr:cNvPr id="1" name="Line 1"/>
        <xdr:cNvSpPr>
          <a:spLocks/>
        </xdr:cNvSpPr>
      </xdr:nvSpPr>
      <xdr:spPr>
        <a:xfrm flipH="1" flipV="1">
          <a:off x="4305300" y="2219325"/>
          <a:ext cx="0" cy="809625"/>
        </a:xfrm>
        <a:prstGeom prst="line">
          <a:avLst/>
        </a:prstGeom>
        <a:noFill/>
        <a:ln w="222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180975</xdr:colOff>
      <xdr:row>7</xdr:row>
      <xdr:rowOff>76200</xdr:rowOff>
    </xdr:from>
    <xdr:to>
      <xdr:col>4</xdr:col>
      <xdr:colOff>276225</xdr:colOff>
      <xdr:row>10</xdr:row>
      <xdr:rowOff>133350</xdr:rowOff>
    </xdr:to>
    <xdr:sp>
      <xdr:nvSpPr>
        <xdr:cNvPr id="2" name="Rectangle 2"/>
        <xdr:cNvSpPr>
          <a:spLocks/>
        </xdr:cNvSpPr>
      </xdr:nvSpPr>
      <xdr:spPr>
        <a:xfrm>
          <a:off x="4162425" y="1695450"/>
          <a:ext cx="1400175" cy="542925"/>
        </a:xfrm>
        <a:prstGeom prst="rect">
          <a:avLst/>
        </a:prstGeom>
        <a:solidFill>
          <a:srgbClr val="FF0000">
            <a:alpha val="4000"/>
          </a:srgbClr>
        </a:solidFill>
        <a:ln w="22225" cmpd="sng">
          <a:solidFill>
            <a:srgbClr val="FF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Where are you as you fill up the tank towards the ceiling?</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4667250</xdr:colOff>
      <xdr:row>0</xdr:row>
      <xdr:rowOff>76200</xdr:rowOff>
    </xdr:from>
    <xdr:to>
      <xdr:col>11</xdr:col>
      <xdr:colOff>161925</xdr:colOff>
      <xdr:row>13</xdr:row>
      <xdr:rowOff>0</xdr:rowOff>
    </xdr:to>
    <xdr:pic>
      <xdr:nvPicPr>
        <xdr:cNvPr id="1" name="Picture 1" descr="336070_la_08_02"/>
        <xdr:cNvPicPr preferRelativeResize="1">
          <a:picLocks noChangeAspect="1"/>
        </xdr:cNvPicPr>
      </xdr:nvPicPr>
      <xdr:blipFill>
        <a:blip r:embed="rId1"/>
        <a:stretch>
          <a:fillRect/>
        </a:stretch>
      </xdr:blipFill>
      <xdr:spPr>
        <a:xfrm>
          <a:off x="4667250" y="76200"/>
          <a:ext cx="6934200" cy="3848100"/>
        </a:xfrm>
        <a:prstGeom prst="rect">
          <a:avLst/>
        </a:prstGeom>
        <a:noFill/>
        <a:ln w="12700" cmpd="sng">
          <a:solidFill>
            <a:srgbClr val="000000"/>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ll%20classes\135\content\ch05\135ch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bjectives (05)"/>
      <sheetName val="Gross Earnings"/>
      <sheetName val="Overtime"/>
      <sheetName val="Terms"/>
      <sheetName val="Salaried Overtime"/>
      <sheetName val="Incentive Rates"/>
      <sheetName val="Equivalent Earnings"/>
      <sheetName val="Time Sheets In Excel"/>
      <sheetName val="Deductions"/>
      <sheetName val="Gross and Net"/>
      <sheetName val="Social Security"/>
      <sheetName val="Ceilings"/>
      <sheetName val="FICA Calc."/>
      <sheetName val="Disability Deduction"/>
      <sheetName val="Income Tax Withholdings"/>
      <sheetName val="Wage Bracket Method"/>
      <sheetName val="Single Weekly"/>
      <sheetName val="Married Weekly"/>
      <sheetName val="Single bi-weekly"/>
      <sheetName val="Married bi-weekly"/>
      <sheetName val="Percentage Method Single"/>
      <sheetName val="Percentage Method Married"/>
      <sheetName val="State Withholding Tax"/>
      <sheetName val="Total Owed to the IRS"/>
      <sheetName val="Sheet5"/>
      <sheetName val="Sheet4"/>
      <sheetName val="Templates ==&gt;"/>
      <sheetName val="Gross Earn Templates"/>
      <sheetName val="Overtime Template"/>
      <sheetName val="EquivEarnTemplate"/>
      <sheetName val="Salaried Over Template"/>
      <sheetName val="FICA Calc.Templates"/>
      <sheetName val="Disability Ded. Template"/>
      <sheetName val="Wage Bracket Method Template"/>
      <sheetName val="Sheet1"/>
      <sheetName val="Answers==&gt;"/>
      <sheetName val="Gross Earnings (an)"/>
      <sheetName val="Overtime (an)"/>
      <sheetName val="Equivalent Earnings (an)"/>
      <sheetName val="Salaried Overtime (an)"/>
      <sheetName val="Incentive Rates (an)"/>
      <sheetName val="Gross and Net (an)"/>
      <sheetName val="Ceilings (an)"/>
      <sheetName val="FICA Calc. (an)"/>
      <sheetName val="Disability Deduction (an)"/>
      <sheetName val="Wage Bracket Method (an)"/>
      <sheetName val="Percentage Method Single (an)"/>
      <sheetName val="Percentage Method Married (an)"/>
      <sheetName val="State Withholding Tax (an)"/>
      <sheetName val="Total Owed to the IRS (an)"/>
    </sheetNames>
    <sheetDataSet>
      <sheetData sheetId="15">
        <row r="2">
          <cell r="F2" t="str">
            <v>Married</v>
          </cell>
        </row>
        <row r="3">
          <cell r="F3" t="str">
            <v>Single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v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youtube.com/watch?v=jTprs5V8Pj4&amp;feature=channel_page" TargetMode="External" /><Relationship Id="rId2" Type="http://schemas.openxmlformats.org/officeDocument/2006/relationships/hyperlink" Target="http://www.youtube.com/watch?v=btiuexHSvHY&amp;feature=channel_page" TargetMode="External" /><Relationship Id="rId3" Type="http://schemas.openxmlformats.org/officeDocument/2006/relationships/hyperlink" Target="http://www.youtube.com/watch?v=8SCfFbfRfT8&amp;feature=channel_page"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2"/>
  </sheetPr>
  <dimension ref="A1:B27"/>
  <sheetViews>
    <sheetView tabSelected="1" zoomScalePageLayoutView="0" workbookViewId="0" topLeftCell="A1">
      <selection activeCell="C28" sqref="C28"/>
    </sheetView>
  </sheetViews>
  <sheetFormatPr defaultColWidth="9.140625" defaultRowHeight="12.75"/>
  <cols>
    <col min="1" max="1" width="3.00390625" style="0" bestFit="1" customWidth="1"/>
    <col min="2" max="2" width="85.00390625" style="0" bestFit="1" customWidth="1"/>
  </cols>
  <sheetData>
    <row r="1" ht="15.75">
      <c r="B1" s="1" t="s">
        <v>36</v>
      </c>
    </row>
    <row r="2" spans="1:2" ht="12.75">
      <c r="A2">
        <v>1</v>
      </c>
      <c r="B2" s="2" t="s">
        <v>37</v>
      </c>
    </row>
    <row r="3" spans="1:2" ht="12.75">
      <c r="A3">
        <v>2</v>
      </c>
      <c r="B3" s="3" t="s">
        <v>43</v>
      </c>
    </row>
    <row r="4" spans="1:2" ht="12.75">
      <c r="A4">
        <v>3</v>
      </c>
      <c r="B4" s="4" t="s">
        <v>38</v>
      </c>
    </row>
    <row r="5" spans="1:2" ht="12.75">
      <c r="A5">
        <v>4</v>
      </c>
      <c r="B5" s="5" t="s">
        <v>39</v>
      </c>
    </row>
    <row r="6" spans="1:2" ht="12.75">
      <c r="A6">
        <v>5</v>
      </c>
      <c r="B6" s="4" t="s">
        <v>40</v>
      </c>
    </row>
    <row r="7" spans="1:2" ht="12.75">
      <c r="A7">
        <v>6</v>
      </c>
      <c r="B7" s="3" t="s">
        <v>41</v>
      </c>
    </row>
    <row r="8" spans="1:2" ht="12.75">
      <c r="A8">
        <v>7</v>
      </c>
      <c r="B8" s="2" t="s">
        <v>150</v>
      </c>
    </row>
    <row r="9" spans="1:2" ht="12.75">
      <c r="A9">
        <v>8</v>
      </c>
      <c r="B9" s="3" t="s">
        <v>42</v>
      </c>
    </row>
    <row r="10" spans="1:2" ht="12.75">
      <c r="A10">
        <v>9</v>
      </c>
      <c r="B10" s="2" t="s">
        <v>47</v>
      </c>
    </row>
    <row r="11" spans="1:2" ht="12.75">
      <c r="A11">
        <v>10</v>
      </c>
      <c r="B11" s="5" t="s">
        <v>44</v>
      </c>
    </row>
    <row r="12" spans="1:2" ht="12.75">
      <c r="A12">
        <v>11</v>
      </c>
      <c r="B12" s="4" t="s">
        <v>45</v>
      </c>
    </row>
    <row r="13" spans="1:2" ht="12.75">
      <c r="A13">
        <v>12</v>
      </c>
      <c r="B13" s="5" t="s">
        <v>162</v>
      </c>
    </row>
    <row r="14" spans="1:2" ht="12.75">
      <c r="A14">
        <v>13</v>
      </c>
      <c r="B14" s="4" t="s">
        <v>46</v>
      </c>
    </row>
    <row r="15" spans="1:2" ht="12.75">
      <c r="A15">
        <v>14</v>
      </c>
      <c r="B15" s="5" t="s">
        <v>48</v>
      </c>
    </row>
    <row r="16" spans="1:2" ht="12.75">
      <c r="A16">
        <v>15</v>
      </c>
      <c r="B16" s="4" t="s">
        <v>49</v>
      </c>
    </row>
    <row r="17" spans="1:2" ht="12.75">
      <c r="A17">
        <v>16</v>
      </c>
      <c r="B17" s="5" t="s">
        <v>163</v>
      </c>
    </row>
    <row r="18" spans="1:2" ht="12.75">
      <c r="A18">
        <v>17</v>
      </c>
      <c r="B18" s="2" t="s">
        <v>329</v>
      </c>
    </row>
    <row r="19" spans="1:2" ht="12.75">
      <c r="A19">
        <v>18</v>
      </c>
      <c r="B19" s="82" t="s">
        <v>328</v>
      </c>
    </row>
    <row r="20" spans="1:2" ht="12.75">
      <c r="A20">
        <v>19</v>
      </c>
      <c r="B20" s="2" t="s">
        <v>50</v>
      </c>
    </row>
    <row r="21" spans="1:2" ht="12.75">
      <c r="A21">
        <v>20</v>
      </c>
      <c r="B21" s="3" t="s">
        <v>51</v>
      </c>
    </row>
    <row r="22" spans="1:2" ht="12.75">
      <c r="A22">
        <v>21</v>
      </c>
      <c r="B22" s="4" t="s">
        <v>54</v>
      </c>
    </row>
    <row r="23" spans="1:2" ht="12.75">
      <c r="A23">
        <v>22</v>
      </c>
      <c r="B23" s="5" t="s">
        <v>53</v>
      </c>
    </row>
    <row r="24" spans="1:2" ht="12.75">
      <c r="A24">
        <v>23</v>
      </c>
      <c r="B24" s="6" t="s">
        <v>52</v>
      </c>
    </row>
    <row r="25" spans="1:2" ht="12.75">
      <c r="A25">
        <v>24</v>
      </c>
      <c r="B25" s="3" t="s">
        <v>55</v>
      </c>
    </row>
    <row r="26" spans="1:2" ht="12.75">
      <c r="A26">
        <v>25</v>
      </c>
      <c r="B26" s="2" t="s">
        <v>56</v>
      </c>
    </row>
    <row r="27" spans="1:2" ht="12.75">
      <c r="A27">
        <v>26</v>
      </c>
      <c r="B27" s="3" t="s">
        <v>164</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indexed="51"/>
  </sheetPr>
  <dimension ref="A1:F51"/>
  <sheetViews>
    <sheetView zoomScale="110" zoomScaleNormal="110" zoomScalePageLayoutView="0" workbookViewId="0" topLeftCell="A1">
      <selection activeCell="B12" sqref="B12"/>
    </sheetView>
  </sheetViews>
  <sheetFormatPr defaultColWidth="9.140625" defaultRowHeight="12.75"/>
  <cols>
    <col min="1" max="1" width="18.28125" style="0" customWidth="1"/>
    <col min="2" max="2" width="15.140625" style="0" customWidth="1"/>
    <col min="3" max="3" width="12.00390625" style="0" bestFit="1" customWidth="1"/>
    <col min="4" max="4" width="11.57421875" style="0" bestFit="1" customWidth="1"/>
    <col min="5" max="5" width="11.00390625" style="0" customWidth="1"/>
    <col min="6" max="6" width="8.00390625" style="0" customWidth="1"/>
    <col min="7" max="7" width="17.28125" style="0" bestFit="1" customWidth="1"/>
    <col min="8" max="8" width="11.140625" style="0" bestFit="1" customWidth="1"/>
  </cols>
  <sheetData>
    <row r="1" spans="1:5" ht="15.75">
      <c r="A1" s="189" t="s">
        <v>189</v>
      </c>
      <c r="B1" s="189"/>
      <c r="C1" s="189"/>
      <c r="D1" s="189"/>
      <c r="E1" s="189"/>
    </row>
    <row r="2" spans="1:4" ht="12.75">
      <c r="A2" s="203" t="s">
        <v>272</v>
      </c>
      <c r="B2" s="203" t="s">
        <v>267</v>
      </c>
      <c r="C2" s="203" t="s">
        <v>268</v>
      </c>
      <c r="D2" s="203" t="s">
        <v>57</v>
      </c>
    </row>
    <row r="3" spans="1:4" ht="12.75">
      <c r="A3" s="22" t="str">
        <f>"For the first "&amp;B3&amp;" to "&amp;C3&amp;" pay $"&amp;D3</f>
        <v>For the first 1 to 100 pay $0.25</v>
      </c>
      <c r="B3" s="22">
        <v>1</v>
      </c>
      <c r="C3" s="22">
        <v>100</v>
      </c>
      <c r="D3" s="204">
        <v>0.25</v>
      </c>
    </row>
    <row r="4" spans="1:4" ht="12.75">
      <c r="A4" s="22" t="str">
        <f>"For the first "&amp;B4&amp;" to "&amp;C4&amp;" pay $"&amp;D4</f>
        <v>For the first 101 to 200 pay $0.3125</v>
      </c>
      <c r="B4" s="22">
        <f aca="true" t="shared" si="0" ref="B4:C7">B3+$B$51</f>
        <v>101</v>
      </c>
      <c r="C4" s="22">
        <f t="shared" si="0"/>
        <v>200</v>
      </c>
      <c r="D4" s="205">
        <f>D3+B$50</f>
        <v>0.3125</v>
      </c>
    </row>
    <row r="5" spans="1:4" ht="12.75">
      <c r="A5" s="22" t="str">
        <f>"For the first "&amp;B5&amp;" to "&amp;C5&amp;" pay $"&amp;D5</f>
        <v>For the first 201 to 300 pay $0.375</v>
      </c>
      <c r="B5" s="22">
        <f t="shared" si="0"/>
        <v>201</v>
      </c>
      <c r="C5" s="22">
        <f t="shared" si="0"/>
        <v>300</v>
      </c>
      <c r="D5" s="205">
        <f>D4+B$50</f>
        <v>0.375</v>
      </c>
    </row>
    <row r="6" spans="1:4" ht="12.75">
      <c r="A6" s="22" t="str">
        <f>"For the first "&amp;B6&amp;" to "&amp;C6&amp;" pay $"&amp;D6</f>
        <v>For the first 301 to 400 pay $0.4375</v>
      </c>
      <c r="B6" s="22">
        <f t="shared" si="0"/>
        <v>301</v>
      </c>
      <c r="C6" s="22">
        <f t="shared" si="0"/>
        <v>400</v>
      </c>
      <c r="D6" s="205">
        <f>D5+B$50</f>
        <v>0.4375</v>
      </c>
    </row>
    <row r="7" spans="1:4" ht="12.75">
      <c r="A7" s="22" t="str">
        <f>"For the first "&amp;B7&amp;" to "&amp;C7&amp;" pay $"&amp;D7</f>
        <v>For the first 401 to 500 pay $0.5</v>
      </c>
      <c r="B7" s="22">
        <f t="shared" si="0"/>
        <v>401</v>
      </c>
      <c r="C7" s="22">
        <f t="shared" si="0"/>
        <v>500</v>
      </c>
      <c r="D7" s="205">
        <f>D6+B$50</f>
        <v>0.5</v>
      </c>
    </row>
    <row r="8" spans="1:4" ht="12.75">
      <c r="A8" s="22" t="str">
        <f>"Above "&amp;B8&amp;" made, you will be paid $"&amp;D8</f>
        <v>Above 501 made, you will be paid $0.5625</v>
      </c>
      <c r="B8" s="22">
        <f>B7+$B$51</f>
        <v>501</v>
      </c>
      <c r="C8" s="206" t="s">
        <v>430</v>
      </c>
      <c r="D8" s="205">
        <f>D7+B$50</f>
        <v>0.5625</v>
      </c>
    </row>
    <row r="9" ht="5.25" customHeight="1"/>
    <row r="10" spans="1:5" ht="18">
      <c r="A10" s="190" t="s">
        <v>197</v>
      </c>
      <c r="B10" s="190"/>
      <c r="C10" s="190"/>
      <c r="D10" s="190"/>
      <c r="E10" s="190"/>
    </row>
    <row r="11" spans="1:5" s="12" customFormat="1" ht="38.25">
      <c r="A11" s="116"/>
      <c r="B11" s="116" t="s">
        <v>380</v>
      </c>
      <c r="C11" s="116" t="s">
        <v>202</v>
      </c>
      <c r="D11" s="116" t="s">
        <v>203</v>
      </c>
      <c r="E11" s="116" t="s">
        <v>204</v>
      </c>
    </row>
    <row r="12" spans="1:5" ht="12.75">
      <c r="A12" s="117" t="s">
        <v>222</v>
      </c>
      <c r="B12" s="22"/>
      <c r="C12" s="22"/>
      <c r="D12" s="22"/>
      <c r="E12" s="186"/>
    </row>
    <row r="13" spans="1:6" ht="12.75">
      <c r="A13" s="117" t="s">
        <v>198</v>
      </c>
      <c r="B13" s="22"/>
      <c r="C13" s="144"/>
      <c r="D13" s="175"/>
      <c r="E13" s="228"/>
      <c r="F13" s="49"/>
    </row>
    <row r="14" spans="1:5" ht="12.75">
      <c r="A14" s="117" t="s">
        <v>199</v>
      </c>
      <c r="B14" s="144"/>
      <c r="C14" s="22"/>
      <c r="D14" s="22"/>
      <c r="E14" s="186"/>
    </row>
    <row r="15" spans="1:6" ht="12.75">
      <c r="A15" s="117" t="s">
        <v>200</v>
      </c>
      <c r="B15" s="22"/>
      <c r="C15" s="144"/>
      <c r="D15" s="182"/>
      <c r="E15" s="162"/>
      <c r="F15" s="49"/>
    </row>
    <row r="16" spans="1:5" ht="12.75">
      <c r="A16" s="117" t="s">
        <v>199</v>
      </c>
      <c r="B16" s="144"/>
      <c r="C16" s="22"/>
      <c r="D16" s="22"/>
      <c r="E16" s="187"/>
    </row>
    <row r="17" spans="1:6" ht="12.75">
      <c r="A17" s="117" t="s">
        <v>201</v>
      </c>
      <c r="B17" s="22"/>
      <c r="C17" s="144"/>
      <c r="D17" s="182"/>
      <c r="E17" s="162"/>
      <c r="F17" s="49"/>
    </row>
    <row r="18" spans="1:6" ht="12.75">
      <c r="A18" s="117" t="s">
        <v>199</v>
      </c>
      <c r="B18" s="144"/>
      <c r="C18" s="22"/>
      <c r="D18" s="118"/>
      <c r="E18" s="187"/>
      <c r="F18" s="49"/>
    </row>
    <row r="19" spans="1:6" ht="12.75">
      <c r="A19" s="185" t="s">
        <v>429</v>
      </c>
      <c r="B19" s="22"/>
      <c r="C19" s="144"/>
      <c r="D19" s="182"/>
      <c r="E19" s="162"/>
      <c r="F19" s="49"/>
    </row>
    <row r="20" spans="2:5" ht="13.5" thickBot="1">
      <c r="B20" s="64"/>
      <c r="C20" s="64"/>
      <c r="D20" s="115" t="s">
        <v>223</v>
      </c>
      <c r="E20" s="188"/>
    </row>
    <row r="21" ht="13.5" thickTop="1"/>
    <row r="48" spans="1:2" ht="12.75">
      <c r="A48" s="51" t="s">
        <v>60</v>
      </c>
      <c r="B48" s="51"/>
    </row>
    <row r="49" spans="1:2" ht="12.75">
      <c r="A49" s="7" t="s">
        <v>194</v>
      </c>
      <c r="B49" s="7" t="s">
        <v>193</v>
      </c>
    </row>
    <row r="50" spans="1:2" ht="12.75">
      <c r="A50" s="7" t="s">
        <v>195</v>
      </c>
      <c r="B50" s="7">
        <v>0.0625</v>
      </c>
    </row>
    <row r="51" spans="1:2" ht="12.75">
      <c r="A51" s="7" t="s">
        <v>196</v>
      </c>
      <c r="B51" s="7">
        <v>100</v>
      </c>
    </row>
  </sheetData>
  <sheetProtection/>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indexed="51"/>
  </sheetPr>
  <dimension ref="A1:H15"/>
  <sheetViews>
    <sheetView zoomScale="115" zoomScaleNormal="115" zoomScalePageLayoutView="0" workbookViewId="0" topLeftCell="A1">
      <selection activeCell="C8" sqref="C8"/>
    </sheetView>
  </sheetViews>
  <sheetFormatPr defaultColWidth="9.140625" defaultRowHeight="12.75"/>
  <cols>
    <col min="1" max="1" width="32.7109375" style="0" customWidth="1"/>
    <col min="2" max="2" width="13.00390625" style="0" bestFit="1" customWidth="1"/>
    <col min="3" max="3" width="16.28125" style="0" bestFit="1" customWidth="1"/>
    <col min="4" max="4" width="15.140625" style="0" customWidth="1"/>
    <col min="5" max="5" width="10.140625" style="0" bestFit="1" customWidth="1"/>
    <col min="6" max="6" width="3.28125" style="0" customWidth="1"/>
    <col min="7" max="7" width="12.57421875" style="0" customWidth="1"/>
    <col min="8" max="8" width="17.28125" style="0" bestFit="1" customWidth="1"/>
    <col min="9" max="9" width="11.140625" style="0" bestFit="1" customWidth="1"/>
  </cols>
  <sheetData>
    <row r="1" spans="1:5" ht="31.5">
      <c r="A1" s="189" t="s">
        <v>224</v>
      </c>
      <c r="B1" s="189"/>
      <c r="C1" s="189"/>
      <c r="D1" s="189"/>
      <c r="E1" s="189"/>
    </row>
    <row r="2" spans="1:2" ht="12.75">
      <c r="A2" s="7" t="s">
        <v>205</v>
      </c>
      <c r="B2" s="48">
        <v>8.4</v>
      </c>
    </row>
    <row r="3" spans="1:2" ht="12.75">
      <c r="A3" s="18" t="s">
        <v>62</v>
      </c>
      <c r="B3" s="7">
        <v>8</v>
      </c>
    </row>
    <row r="4" spans="1:2" ht="12.75">
      <c r="A4" s="7" t="s">
        <v>390</v>
      </c>
      <c r="B4" s="66">
        <v>0.3325</v>
      </c>
    </row>
    <row r="5" ht="12.75">
      <c r="B5" s="49"/>
    </row>
    <row r="6" spans="1:5" ht="54">
      <c r="A6" s="190" t="s">
        <v>216</v>
      </c>
      <c r="B6" s="191"/>
      <c r="C6" s="190"/>
      <c r="D6" s="190"/>
      <c r="E6" s="190"/>
    </row>
    <row r="7" spans="1:5" s="12" customFormat="1" ht="25.5">
      <c r="A7" s="14" t="s">
        <v>214</v>
      </c>
      <c r="B7" s="54" t="s">
        <v>212</v>
      </c>
      <c r="C7" s="16" t="s">
        <v>432</v>
      </c>
      <c r="D7" s="16" t="s">
        <v>433</v>
      </c>
      <c r="E7" s="14" t="s">
        <v>213</v>
      </c>
    </row>
    <row r="8" spans="1:5" ht="12.75">
      <c r="A8" s="7" t="s">
        <v>207</v>
      </c>
      <c r="B8" s="55">
        <v>240</v>
      </c>
      <c r="C8" s="175"/>
      <c r="D8" s="144"/>
      <c r="E8" s="183"/>
    </row>
    <row r="9" spans="1:5" ht="12.75">
      <c r="A9" s="7" t="s">
        <v>208</v>
      </c>
      <c r="B9" s="55">
        <v>175</v>
      </c>
      <c r="C9" s="175"/>
      <c r="D9" s="144"/>
      <c r="E9" s="183"/>
    </row>
    <row r="10" spans="1:5" ht="12.75">
      <c r="A10" s="7" t="s">
        <v>209</v>
      </c>
      <c r="B10" s="56">
        <v>176</v>
      </c>
      <c r="C10" s="175"/>
      <c r="D10" s="144"/>
      <c r="E10" s="183"/>
    </row>
    <row r="11" spans="1:8" ht="12.75">
      <c r="A11" s="7" t="s">
        <v>210</v>
      </c>
      <c r="B11" s="56">
        <v>254</v>
      </c>
      <c r="C11" s="175"/>
      <c r="D11" s="144"/>
      <c r="E11" s="183"/>
      <c r="H11" s="52"/>
    </row>
    <row r="12" spans="1:5" ht="12.75">
      <c r="A12" s="7" t="s">
        <v>211</v>
      </c>
      <c r="B12" s="56">
        <v>309</v>
      </c>
      <c r="C12" s="175"/>
      <c r="D12" s="144"/>
      <c r="E12" s="183"/>
    </row>
    <row r="13" spans="2:5" ht="13.5" thickBot="1">
      <c r="B13" s="53"/>
      <c r="D13" s="68" t="s">
        <v>215</v>
      </c>
      <c r="E13" s="192"/>
    </row>
    <row r="14" ht="13.5" thickTop="1">
      <c r="B14" s="53"/>
    </row>
    <row r="15" spans="1:5" ht="76.5">
      <c r="A15" s="193" t="s">
        <v>431</v>
      </c>
      <c r="B15" s="194"/>
      <c r="C15" s="194"/>
      <c r="D15" s="194"/>
      <c r="E15" s="194"/>
    </row>
  </sheetData>
  <sheetProtection/>
  <conditionalFormatting sqref="C8:D12">
    <cfRule type="expression" priority="1" dxfId="3" stopIfTrue="1">
      <formula>AND(C8&lt;&gt;"",MAX($C8:$D8)=C8)</formula>
    </cfRule>
  </conditionalFormatting>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indexed="51"/>
  </sheetPr>
  <dimension ref="A1:C9"/>
  <sheetViews>
    <sheetView zoomScale="115" zoomScaleNormal="115" zoomScalePageLayoutView="0" workbookViewId="0" topLeftCell="A1">
      <selection activeCell="B7" sqref="B7"/>
    </sheetView>
  </sheetViews>
  <sheetFormatPr defaultColWidth="9.140625" defaultRowHeight="12.75"/>
  <cols>
    <col min="1" max="1" width="49.57421875" style="0" customWidth="1"/>
    <col min="2" max="2" width="13.00390625" style="0" bestFit="1" customWidth="1"/>
    <col min="3" max="3" width="2.8515625" style="0" customWidth="1"/>
    <col min="4" max="4" width="15.140625" style="0" customWidth="1"/>
    <col min="5" max="5" width="15.57421875" style="0" customWidth="1"/>
    <col min="6" max="6" width="12.57421875" style="0" bestFit="1" customWidth="1"/>
    <col min="7" max="7" width="12.57421875" style="0" customWidth="1"/>
    <col min="8" max="8" width="17.28125" style="0" bestFit="1" customWidth="1"/>
    <col min="9" max="9" width="11.140625" style="0" bestFit="1" customWidth="1"/>
  </cols>
  <sheetData>
    <row r="1" spans="1:2" ht="63">
      <c r="A1" s="189" t="s">
        <v>217</v>
      </c>
      <c r="B1" s="189"/>
    </row>
    <row r="2" spans="1:2" ht="36">
      <c r="A2" s="190" t="s">
        <v>225</v>
      </c>
      <c r="B2" s="191"/>
    </row>
    <row r="3" spans="1:2" ht="12.75">
      <c r="A3" t="s">
        <v>218</v>
      </c>
      <c r="B3" s="119">
        <v>12.73</v>
      </c>
    </row>
    <row r="4" spans="1:2" ht="12.75">
      <c r="A4" t="s">
        <v>226</v>
      </c>
      <c r="B4">
        <v>80</v>
      </c>
    </row>
    <row r="5" spans="1:2" ht="12.75">
      <c r="A5" t="s">
        <v>227</v>
      </c>
      <c r="B5">
        <v>12</v>
      </c>
    </row>
    <row r="6" spans="1:2" ht="12.75">
      <c r="A6" t="s">
        <v>221</v>
      </c>
      <c r="B6">
        <v>1.5</v>
      </c>
    </row>
    <row r="7" spans="1:3" ht="12.75">
      <c r="A7" t="s">
        <v>137</v>
      </c>
      <c r="B7" s="175"/>
      <c r="C7" s="52"/>
    </row>
    <row r="8" spans="1:3" ht="12.75">
      <c r="A8" t="s">
        <v>219</v>
      </c>
      <c r="B8" s="175"/>
      <c r="C8" s="52"/>
    </row>
    <row r="9" spans="1:3" ht="13.5" thickBot="1">
      <c r="A9" s="50" t="s">
        <v>220</v>
      </c>
      <c r="B9" s="198"/>
      <c r="C9" s="52"/>
    </row>
    <row r="10" ht="13.5" thickTop="1"/>
  </sheetData>
  <sheetProtection/>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indexed="51"/>
  </sheetPr>
  <dimension ref="A1:G55"/>
  <sheetViews>
    <sheetView zoomScale="111" zoomScaleNormal="111" zoomScalePageLayoutView="0" workbookViewId="0" topLeftCell="A1">
      <selection activeCell="D8" sqref="D8"/>
    </sheetView>
  </sheetViews>
  <sheetFormatPr defaultColWidth="9.140625" defaultRowHeight="12.75"/>
  <cols>
    <col min="1" max="3" width="15.140625" style="0" customWidth="1"/>
    <col min="4" max="4" width="18.00390625" style="0" customWidth="1"/>
    <col min="5" max="6" width="15.140625" style="0" customWidth="1"/>
    <col min="7" max="7" width="12.57421875" style="0" customWidth="1"/>
    <col min="8" max="8" width="17.28125" style="0" bestFit="1" customWidth="1"/>
    <col min="9" max="9" width="11.140625" style="0" bestFit="1" customWidth="1"/>
  </cols>
  <sheetData>
    <row r="1" spans="1:5" ht="54">
      <c r="A1" s="199" t="s">
        <v>379</v>
      </c>
      <c r="B1" s="199"/>
      <c r="C1" s="199"/>
      <c r="D1" s="199"/>
      <c r="E1" s="199"/>
    </row>
    <row r="2" spans="1:5" ht="18">
      <c r="A2" s="200" t="s">
        <v>228</v>
      </c>
      <c r="B2" s="200"/>
      <c r="C2" s="200"/>
      <c r="D2" s="200"/>
      <c r="E2" s="200"/>
    </row>
    <row r="3" spans="1:5" ht="36">
      <c r="A3" s="199" t="s">
        <v>229</v>
      </c>
      <c r="B3" s="199"/>
      <c r="C3" s="199"/>
      <c r="D3" s="199"/>
      <c r="E3" s="199"/>
    </row>
    <row r="5" spans="1:5" ht="54">
      <c r="A5" s="190" t="s">
        <v>381</v>
      </c>
      <c r="B5" s="191"/>
      <c r="C5" s="190"/>
      <c r="D5" s="190"/>
      <c r="E5" s="190"/>
    </row>
    <row r="7" spans="1:7" s="58" customFormat="1" ht="25.5">
      <c r="A7" s="201" t="s">
        <v>165</v>
      </c>
      <c r="B7" s="201" t="s">
        <v>230</v>
      </c>
      <c r="C7" s="201" t="s">
        <v>231</v>
      </c>
      <c r="D7" s="201" t="s">
        <v>48</v>
      </c>
      <c r="E7" s="201" t="s">
        <v>232</v>
      </c>
      <c r="F7" s="201" t="s">
        <v>233</v>
      </c>
      <c r="G7"/>
    </row>
    <row r="8" spans="1:7" s="58" customFormat="1" ht="12.75">
      <c r="A8" s="7" t="s">
        <v>234</v>
      </c>
      <c r="B8" s="59">
        <v>15461</v>
      </c>
      <c r="C8" s="60">
        <v>0.0375</v>
      </c>
      <c r="D8" s="202"/>
      <c r="E8" s="59">
        <v>514</v>
      </c>
      <c r="F8" s="202"/>
      <c r="G8" s="62"/>
    </row>
    <row r="9" spans="1:7" s="58" customFormat="1" ht="12.75">
      <c r="A9" s="7" t="s">
        <v>235</v>
      </c>
      <c r="B9" s="61">
        <v>16609</v>
      </c>
      <c r="C9" s="60">
        <v>0.02</v>
      </c>
      <c r="D9" s="202"/>
      <c r="E9" s="61">
        <v>512</v>
      </c>
      <c r="F9" s="202"/>
      <c r="G9" s="63"/>
    </row>
    <row r="10" spans="1:7" s="58" customFormat="1" ht="12.75">
      <c r="A10" s="7" t="s">
        <v>236</v>
      </c>
      <c r="B10" s="61">
        <v>16935</v>
      </c>
      <c r="C10" s="60">
        <v>0.0325</v>
      </c>
      <c r="D10" s="202"/>
      <c r="E10" s="61">
        <v>520</v>
      </c>
      <c r="F10" s="202"/>
      <c r="G10" s="63"/>
    </row>
    <row r="11" spans="1:7" s="58" customFormat="1" ht="12.75">
      <c r="A11" s="7" t="s">
        <v>237</v>
      </c>
      <c r="B11" s="61">
        <v>16106</v>
      </c>
      <c r="C11" s="60">
        <v>0.0375</v>
      </c>
      <c r="D11" s="202"/>
      <c r="E11" s="61">
        <v>520</v>
      </c>
      <c r="F11" s="202"/>
      <c r="G11" s="63"/>
    </row>
    <row r="12" spans="1:7" s="58" customFormat="1" ht="12.75">
      <c r="A12" s="7" t="s">
        <v>238</v>
      </c>
      <c r="B12" s="61">
        <v>16687</v>
      </c>
      <c r="C12" s="60">
        <v>0.0275</v>
      </c>
      <c r="D12" s="202"/>
      <c r="E12" s="61">
        <v>515</v>
      </c>
      <c r="F12" s="202"/>
      <c r="G12" s="63"/>
    </row>
    <row r="13" spans="1:7" s="58" customFormat="1" ht="12.75">
      <c r="A13" s="7" t="s">
        <v>239</v>
      </c>
      <c r="B13" s="61">
        <v>15317</v>
      </c>
      <c r="C13" s="60">
        <v>0.0375</v>
      </c>
      <c r="D13" s="202"/>
      <c r="E13" s="61">
        <v>511</v>
      </c>
      <c r="F13" s="202"/>
      <c r="G13" s="63"/>
    </row>
    <row r="14" spans="1:7" s="58" customFormat="1" ht="12.75">
      <c r="A14" s="7" t="s">
        <v>240</v>
      </c>
      <c r="B14" s="61">
        <v>15038</v>
      </c>
      <c r="C14" s="60">
        <v>0.02</v>
      </c>
      <c r="D14" s="202"/>
      <c r="E14" s="61">
        <v>524</v>
      </c>
      <c r="F14" s="202"/>
      <c r="G14" s="63"/>
    </row>
    <row r="15" spans="1:7" s="58" customFormat="1" ht="12.75">
      <c r="A15" s="7" t="s">
        <v>241</v>
      </c>
      <c r="B15" s="61">
        <v>16283</v>
      </c>
      <c r="C15" s="60">
        <v>0.0325</v>
      </c>
      <c r="D15" s="202"/>
      <c r="E15" s="61">
        <v>501</v>
      </c>
      <c r="F15" s="202"/>
      <c r="G15" s="63"/>
    </row>
    <row r="16" spans="1:7" s="58" customFormat="1" ht="12.75">
      <c r="A16" s="7" t="s">
        <v>242</v>
      </c>
      <c r="B16" s="61">
        <v>16335</v>
      </c>
      <c r="C16" s="60">
        <v>0.0325</v>
      </c>
      <c r="D16" s="202"/>
      <c r="E16" s="61">
        <v>500</v>
      </c>
      <c r="F16" s="202"/>
      <c r="G16" s="63"/>
    </row>
    <row r="17" spans="1:7" s="58" customFormat="1" ht="12.75">
      <c r="A17" s="7" t="s">
        <v>243</v>
      </c>
      <c r="B17" s="61">
        <v>16570</v>
      </c>
      <c r="C17" s="60">
        <v>0.0225</v>
      </c>
      <c r="D17" s="202"/>
      <c r="E17" s="61">
        <v>508</v>
      </c>
      <c r="F17" s="202"/>
      <c r="G17" s="63"/>
    </row>
    <row r="18" spans="1:7" s="58" customFormat="1" ht="12.75">
      <c r="A18" s="7" t="s">
        <v>244</v>
      </c>
      <c r="B18" s="61">
        <v>16928</v>
      </c>
      <c r="C18" s="60">
        <v>0.0375</v>
      </c>
      <c r="D18" s="202"/>
      <c r="E18" s="61">
        <v>518</v>
      </c>
      <c r="F18" s="202"/>
      <c r="G18" s="63"/>
    </row>
    <row r="19" spans="1:7" s="58" customFormat="1" ht="12.75">
      <c r="A19" s="7" t="s">
        <v>245</v>
      </c>
      <c r="B19" s="61">
        <v>16007</v>
      </c>
      <c r="C19" s="60">
        <v>0.03</v>
      </c>
      <c r="D19" s="202"/>
      <c r="E19" s="61">
        <v>506</v>
      </c>
      <c r="F19" s="202"/>
      <c r="G19" s="63"/>
    </row>
    <row r="20" spans="1:7" s="58" customFormat="1" ht="12.75">
      <c r="A20" s="7" t="s">
        <v>246</v>
      </c>
      <c r="B20" s="61">
        <v>15095</v>
      </c>
      <c r="C20" s="60">
        <v>0.0325</v>
      </c>
      <c r="D20" s="202"/>
      <c r="E20" s="61">
        <v>501</v>
      </c>
      <c r="F20" s="202"/>
      <c r="G20" s="63"/>
    </row>
    <row r="21" spans="1:7" s="58" customFormat="1" ht="12.75">
      <c r="A21" s="7" t="s">
        <v>247</v>
      </c>
      <c r="B21" s="61">
        <v>16051</v>
      </c>
      <c r="C21" s="60">
        <v>0.0375</v>
      </c>
      <c r="D21" s="202"/>
      <c r="E21" s="61">
        <v>507</v>
      </c>
      <c r="F21" s="202"/>
      <c r="G21" s="63"/>
    </row>
    <row r="22" spans="1:7" s="58" customFormat="1" ht="12.75">
      <c r="A22" s="7" t="s">
        <v>248</v>
      </c>
      <c r="B22" s="61">
        <v>16087</v>
      </c>
      <c r="C22" s="60">
        <v>0.03</v>
      </c>
      <c r="D22" s="202"/>
      <c r="E22" s="61">
        <v>522</v>
      </c>
      <c r="F22" s="202"/>
      <c r="G22" s="63"/>
    </row>
    <row r="23" spans="1:7" s="58" customFormat="1" ht="12.75">
      <c r="A23" s="7" t="s">
        <v>249</v>
      </c>
      <c r="B23" s="61">
        <v>16061</v>
      </c>
      <c r="C23" s="60">
        <v>0.02</v>
      </c>
      <c r="D23" s="202"/>
      <c r="E23" s="61">
        <v>511</v>
      </c>
      <c r="F23" s="202"/>
      <c r="G23" s="63"/>
    </row>
    <row r="24" spans="1:7" s="58" customFormat="1" ht="12.75">
      <c r="A24" s="7" t="s">
        <v>250</v>
      </c>
      <c r="B24" s="61">
        <v>15138</v>
      </c>
      <c r="C24" s="60">
        <v>0.0275</v>
      </c>
      <c r="D24" s="202"/>
      <c r="E24" s="61">
        <v>505</v>
      </c>
      <c r="F24" s="202"/>
      <c r="G24" s="63"/>
    </row>
    <row r="25" spans="1:7" s="58" customFormat="1" ht="12.75">
      <c r="A25" s="7" t="s">
        <v>251</v>
      </c>
      <c r="B25" s="61">
        <v>15758</v>
      </c>
      <c r="C25" s="60">
        <v>0.0375</v>
      </c>
      <c r="D25" s="202"/>
      <c r="E25" s="61">
        <v>524</v>
      </c>
      <c r="F25" s="202"/>
      <c r="G25" s="63"/>
    </row>
    <row r="26" spans="1:7" s="58" customFormat="1" ht="12.75">
      <c r="A26" s="7" t="s">
        <v>252</v>
      </c>
      <c r="B26" s="61">
        <v>15301</v>
      </c>
      <c r="C26" s="60">
        <v>0.03</v>
      </c>
      <c r="D26" s="202"/>
      <c r="E26" s="61">
        <v>518</v>
      </c>
      <c r="F26" s="202"/>
      <c r="G26" s="63"/>
    </row>
    <row r="27" spans="1:7" s="58" customFormat="1" ht="12.75">
      <c r="A27" s="7" t="s">
        <v>253</v>
      </c>
      <c r="B27" s="61">
        <v>16827</v>
      </c>
      <c r="C27" s="60">
        <v>0.0325</v>
      </c>
      <c r="D27" s="202"/>
      <c r="E27" s="61">
        <v>515</v>
      </c>
      <c r="F27" s="202"/>
      <c r="G27" s="63"/>
    </row>
    <row r="28" spans="1:7" s="58" customFormat="1" ht="12.75">
      <c r="A28" s="7" t="s">
        <v>254</v>
      </c>
      <c r="B28" s="61">
        <v>15434</v>
      </c>
      <c r="C28" s="60">
        <v>0.0275</v>
      </c>
      <c r="D28" s="202"/>
      <c r="E28" s="61">
        <v>504</v>
      </c>
      <c r="F28" s="202"/>
      <c r="G28" s="63"/>
    </row>
    <row r="29" spans="1:7" s="58" customFormat="1" ht="12.75">
      <c r="A29" s="7" t="s">
        <v>255</v>
      </c>
      <c r="B29" s="61">
        <v>15849</v>
      </c>
      <c r="C29" s="60">
        <v>0.0325</v>
      </c>
      <c r="D29" s="202"/>
      <c r="E29" s="61">
        <v>511</v>
      </c>
      <c r="F29" s="202"/>
      <c r="G29" s="63"/>
    </row>
    <row r="30" spans="1:7" s="58" customFormat="1" ht="12.75">
      <c r="A30" s="7" t="s">
        <v>256</v>
      </c>
      <c r="B30" s="61">
        <v>15501</v>
      </c>
      <c r="C30" s="60">
        <v>0.03</v>
      </c>
      <c r="D30" s="202"/>
      <c r="E30" s="61">
        <v>510</v>
      </c>
      <c r="F30" s="202"/>
      <c r="G30" s="63"/>
    </row>
    <row r="31" spans="1:7" s="58" customFormat="1" ht="12.75">
      <c r="A31" s="7" t="s">
        <v>257</v>
      </c>
      <c r="B31" s="61">
        <v>15814</v>
      </c>
      <c r="C31" s="60">
        <v>0.0375</v>
      </c>
      <c r="D31" s="202"/>
      <c r="E31" s="61">
        <v>502</v>
      </c>
      <c r="F31" s="202"/>
      <c r="G31" s="63"/>
    </row>
    <row r="32" spans="1:7" s="58" customFormat="1" ht="12.75">
      <c r="A32" s="7" t="s">
        <v>258</v>
      </c>
      <c r="B32" s="61">
        <v>16137</v>
      </c>
      <c r="C32" s="60">
        <v>0.035</v>
      </c>
      <c r="D32" s="202"/>
      <c r="E32" s="61">
        <v>518</v>
      </c>
      <c r="F32" s="202"/>
      <c r="G32" s="63"/>
    </row>
    <row r="33" spans="1:7" s="58" customFormat="1" ht="12.75">
      <c r="A33" s="7" t="s">
        <v>254</v>
      </c>
      <c r="B33" s="61">
        <v>16896</v>
      </c>
      <c r="C33" s="60">
        <v>0.0375</v>
      </c>
      <c r="D33" s="202"/>
      <c r="E33" s="61">
        <v>512</v>
      </c>
      <c r="F33" s="202"/>
      <c r="G33" s="63"/>
    </row>
    <row r="34" spans="1:7" s="58" customFormat="1" ht="12.75">
      <c r="A34" s="7" t="s">
        <v>259</v>
      </c>
      <c r="B34" s="61">
        <v>16137</v>
      </c>
      <c r="C34" s="60">
        <v>0.0325</v>
      </c>
      <c r="D34" s="202"/>
      <c r="E34" s="61">
        <v>515</v>
      </c>
      <c r="F34" s="202"/>
      <c r="G34" s="63"/>
    </row>
    <row r="35" spans="1:7" s="58" customFormat="1" ht="12.75">
      <c r="A35" s="7" t="s">
        <v>260</v>
      </c>
      <c r="B35" s="61">
        <v>16737</v>
      </c>
      <c r="C35" s="60">
        <v>0.0275</v>
      </c>
      <c r="D35" s="202"/>
      <c r="E35" s="61">
        <v>524</v>
      </c>
      <c r="F35" s="202"/>
      <c r="G35" s="63"/>
    </row>
    <row r="36" spans="1:7" s="58" customFormat="1" ht="12.75">
      <c r="A36" s="7" t="s">
        <v>261</v>
      </c>
      <c r="B36" s="61">
        <v>16720</v>
      </c>
      <c r="C36" s="60">
        <v>0.0275</v>
      </c>
      <c r="D36" s="202"/>
      <c r="E36" s="61">
        <v>502</v>
      </c>
      <c r="F36" s="202"/>
      <c r="G36" s="63"/>
    </row>
    <row r="37" spans="1:7" s="58" customFormat="1" ht="12.75">
      <c r="A37" s="7" t="s">
        <v>262</v>
      </c>
      <c r="B37" s="61">
        <v>15656</v>
      </c>
      <c r="C37" s="60">
        <v>0.0275</v>
      </c>
      <c r="D37" s="202"/>
      <c r="E37" s="61">
        <v>516</v>
      </c>
      <c r="F37" s="202"/>
      <c r="G37" s="63"/>
    </row>
    <row r="38" spans="1:7" s="58" customFormat="1" ht="12.75">
      <c r="A38" s="7" t="s">
        <v>263</v>
      </c>
      <c r="B38" s="61">
        <v>16470</v>
      </c>
      <c r="C38" s="60">
        <v>0.0325</v>
      </c>
      <c r="D38" s="202"/>
      <c r="E38" s="61">
        <v>503</v>
      </c>
      <c r="F38" s="202"/>
      <c r="G38" s="63"/>
    </row>
    <row r="39" spans="1:7" s="58" customFormat="1" ht="12.75">
      <c r="A39" s="7" t="s">
        <v>264</v>
      </c>
      <c r="B39" s="61">
        <v>16689</v>
      </c>
      <c r="C39" s="60">
        <v>0.02</v>
      </c>
      <c r="D39" s="202"/>
      <c r="E39" s="61">
        <v>522</v>
      </c>
      <c r="F39" s="202"/>
      <c r="G39" s="63"/>
    </row>
    <row r="40" spans="1:7" s="58" customFormat="1" ht="12.75">
      <c r="A40" s="7" t="s">
        <v>265</v>
      </c>
      <c r="B40" s="61">
        <v>16993</v>
      </c>
      <c r="C40" s="60">
        <v>0.035</v>
      </c>
      <c r="D40" s="202"/>
      <c r="E40" s="61">
        <v>524</v>
      </c>
      <c r="F40" s="202"/>
      <c r="G40" s="63"/>
    </row>
    <row r="41" spans="1:7" s="58" customFormat="1" ht="12.75">
      <c r="A41" s="7" t="s">
        <v>266</v>
      </c>
      <c r="B41" s="61">
        <v>15642</v>
      </c>
      <c r="C41" s="60">
        <v>0.0375</v>
      </c>
      <c r="D41" s="202"/>
      <c r="E41" s="61">
        <v>523</v>
      </c>
      <c r="F41" s="202"/>
      <c r="G41" s="63"/>
    </row>
    <row r="42" spans="4:6" ht="12.75">
      <c r="D42" s="52"/>
      <c r="F42" s="52"/>
    </row>
    <row r="55" spans="4:6" ht="12.75">
      <c r="D55" s="175">
        <f>SUM(D8:D41)</f>
        <v>0</v>
      </c>
      <c r="F55" s="175">
        <f>SUM(F8:F41)</f>
        <v>0</v>
      </c>
    </row>
  </sheetData>
  <sheetProtection/>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indexed="51"/>
  </sheetPr>
  <dimension ref="A1:I31"/>
  <sheetViews>
    <sheetView zoomScale="115" zoomScaleNormal="115" zoomScalePageLayoutView="0" workbookViewId="0" topLeftCell="A1">
      <selection activeCell="B10" sqref="B10"/>
    </sheetView>
  </sheetViews>
  <sheetFormatPr defaultColWidth="9.140625" defaultRowHeight="12.75"/>
  <cols>
    <col min="1" max="1" width="14.421875" style="0" customWidth="1"/>
    <col min="2" max="2" width="17.57421875" style="0" customWidth="1"/>
    <col min="3" max="3" width="14.57421875" style="0" customWidth="1"/>
    <col min="4" max="4" width="13.57421875" style="0" customWidth="1"/>
    <col min="5" max="5" width="12.28125" style="0" customWidth="1"/>
    <col min="6" max="6" width="5.421875" style="0" customWidth="1"/>
    <col min="7" max="7" width="17.57421875" style="0" customWidth="1"/>
    <col min="8" max="8" width="17.8515625" style="0" bestFit="1" customWidth="1"/>
    <col min="9" max="9" width="9.421875" style="0" bestFit="1" customWidth="1"/>
  </cols>
  <sheetData>
    <row r="1" spans="1:5" ht="31.5">
      <c r="A1" s="189" t="s">
        <v>190</v>
      </c>
      <c r="B1" s="189"/>
      <c r="C1" s="189"/>
      <c r="D1" s="189"/>
      <c r="E1" s="189"/>
    </row>
    <row r="2" spans="1:4" ht="12.75">
      <c r="A2" s="203" t="s">
        <v>273</v>
      </c>
      <c r="B2" s="203" t="s">
        <v>267</v>
      </c>
      <c r="C2" s="203" t="s">
        <v>268</v>
      </c>
      <c r="D2" s="203" t="s">
        <v>271</v>
      </c>
    </row>
    <row r="3" spans="1:4" ht="12.75">
      <c r="A3" s="22" t="s">
        <v>391</v>
      </c>
      <c r="B3" s="229">
        <f>I28</f>
        <v>0</v>
      </c>
      <c r="C3" s="229">
        <f>I27</f>
        <v>10000</v>
      </c>
      <c r="D3" s="207">
        <f>I31</f>
        <v>0.05</v>
      </c>
    </row>
    <row r="4" spans="1:4" ht="12.75">
      <c r="A4" s="22" t="s">
        <v>392</v>
      </c>
      <c r="B4" s="229">
        <f>C3+0.01</f>
        <v>10000.01</v>
      </c>
      <c r="C4" s="229">
        <f>C3+$I$26</f>
        <v>20000</v>
      </c>
      <c r="D4" s="207">
        <f>D3+$I$30</f>
        <v>0.0625</v>
      </c>
    </row>
    <row r="5" spans="1:4" ht="12.75">
      <c r="A5" s="22" t="s">
        <v>393</v>
      </c>
      <c r="B5" s="229">
        <f>C4+0.01</f>
        <v>20000.01</v>
      </c>
      <c r="C5" s="229">
        <f>C4+$I$26</f>
        <v>30000</v>
      </c>
      <c r="D5" s="207">
        <f>D4+$I$30</f>
        <v>0.075</v>
      </c>
    </row>
    <row r="6" spans="1:4" ht="12.75">
      <c r="A6" s="22" t="s">
        <v>394</v>
      </c>
      <c r="B6" s="229">
        <f>C5+0.01</f>
        <v>30000.01</v>
      </c>
      <c r="C6" s="229">
        <f>C5+$I$26</f>
        <v>40000</v>
      </c>
      <c r="D6" s="207">
        <f>D5+$I$30</f>
        <v>0.0875</v>
      </c>
    </row>
    <row r="7" spans="1:4" ht="12.75">
      <c r="A7" s="22" t="s">
        <v>395</v>
      </c>
      <c r="B7" s="229">
        <f>C6+0.01</f>
        <v>40000.01</v>
      </c>
      <c r="C7" s="229"/>
      <c r="D7" s="207">
        <f>D6+$I$30</f>
        <v>0.09999999999999999</v>
      </c>
    </row>
    <row r="8" spans="1:5" ht="33.75" customHeight="1">
      <c r="A8" s="190" t="s">
        <v>435</v>
      </c>
      <c r="B8" s="191"/>
      <c r="C8" s="190"/>
      <c r="D8" s="190"/>
      <c r="E8" s="190"/>
    </row>
    <row r="9" spans="1:5" s="12" customFormat="1" ht="51">
      <c r="A9" s="14"/>
      <c r="B9" s="14" t="s">
        <v>281</v>
      </c>
      <c r="C9" s="14" t="s">
        <v>282</v>
      </c>
      <c r="D9" s="120" t="str">
        <f>D2</f>
        <v>Comm. Rate</v>
      </c>
      <c r="E9" s="14"/>
    </row>
    <row r="10" spans="1:5" ht="12.75">
      <c r="A10" s="7" t="s">
        <v>275</v>
      </c>
      <c r="B10" s="67"/>
      <c r="C10" s="44"/>
      <c r="D10" s="65"/>
      <c r="E10" s="44"/>
    </row>
    <row r="11" spans="1:5" ht="12.75">
      <c r="A11" s="22" t="s">
        <v>198</v>
      </c>
      <c r="B11" s="7"/>
      <c r="C11" s="230"/>
      <c r="D11" s="208"/>
      <c r="E11" s="184"/>
    </row>
    <row r="12" spans="1:5" ht="12.75">
      <c r="A12" s="22" t="s">
        <v>199</v>
      </c>
      <c r="B12" s="184"/>
      <c r="C12" s="44"/>
      <c r="D12" s="65"/>
      <c r="E12" s="44"/>
    </row>
    <row r="13" spans="1:5" ht="12.75">
      <c r="A13" s="22" t="s">
        <v>200</v>
      </c>
      <c r="B13" s="7"/>
      <c r="C13" s="230"/>
      <c r="D13" s="208"/>
      <c r="E13" s="184"/>
    </row>
    <row r="14" spans="1:5" ht="12.75">
      <c r="A14" s="22" t="s">
        <v>199</v>
      </c>
      <c r="B14" s="209"/>
      <c r="C14" s="44"/>
      <c r="D14" s="65"/>
      <c r="E14" s="121"/>
    </row>
    <row r="15" spans="1:5" ht="13.5" thickBot="1">
      <c r="A15" s="206" t="s">
        <v>201</v>
      </c>
      <c r="B15" s="7"/>
      <c r="C15" s="230"/>
      <c r="D15" s="208"/>
      <c r="E15" s="184"/>
    </row>
    <row r="16" spans="1:5" ht="12.75">
      <c r="A16" s="22"/>
      <c r="B16" s="44"/>
      <c r="C16" s="44"/>
      <c r="D16" s="7" t="s">
        <v>223</v>
      </c>
      <c r="E16" s="226"/>
    </row>
    <row r="25" spans="8:9" ht="12.75">
      <c r="H25" s="51" t="s">
        <v>60</v>
      </c>
      <c r="I25" s="51"/>
    </row>
    <row r="26" spans="8:9" ht="12.75">
      <c r="H26" s="7" t="s">
        <v>195</v>
      </c>
      <c r="I26" s="7">
        <v>10000</v>
      </c>
    </row>
    <row r="27" spans="8:9" ht="12.75">
      <c r="H27" s="7" t="s">
        <v>269</v>
      </c>
      <c r="I27" s="7">
        <v>10000</v>
      </c>
    </row>
    <row r="28" spans="8:9" ht="12.75">
      <c r="H28" s="22" t="s">
        <v>270</v>
      </c>
      <c r="I28" s="7">
        <v>0</v>
      </c>
    </row>
    <row r="29" spans="8:9" ht="12.75">
      <c r="H29" s="22" t="s">
        <v>274</v>
      </c>
      <c r="I29" s="7">
        <v>28500.25</v>
      </c>
    </row>
    <row r="30" spans="8:9" ht="12.75">
      <c r="H30" s="22" t="s">
        <v>276</v>
      </c>
      <c r="I30" s="71">
        <v>0.0125</v>
      </c>
    </row>
    <row r="31" spans="8:9" ht="12.75">
      <c r="H31" s="7" t="s">
        <v>277</v>
      </c>
      <c r="I31" s="72">
        <v>0.05</v>
      </c>
    </row>
  </sheetData>
  <sheetProtection/>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indexed="51"/>
  </sheetPr>
  <dimension ref="A1:I16"/>
  <sheetViews>
    <sheetView zoomScale="115" zoomScaleNormal="115" zoomScalePageLayoutView="0" workbookViewId="0" topLeftCell="A1">
      <selection activeCell="B5" sqref="B5"/>
    </sheetView>
  </sheetViews>
  <sheetFormatPr defaultColWidth="9.140625" defaultRowHeight="12.75"/>
  <cols>
    <col min="1" max="1" width="66.7109375" style="0" customWidth="1"/>
    <col min="2" max="2" width="13.00390625" style="0" bestFit="1" customWidth="1"/>
    <col min="3" max="3" width="4.00390625" style="0" customWidth="1"/>
    <col min="4" max="4" width="15.140625" style="0" customWidth="1"/>
    <col min="5" max="5" width="15.57421875" style="0" customWidth="1"/>
    <col min="6" max="6" width="12.57421875" style="0" bestFit="1" customWidth="1"/>
    <col min="7" max="7" width="12.57421875" style="0" customWidth="1"/>
    <col min="8" max="8" width="17.28125" style="0" bestFit="1" customWidth="1"/>
    <col min="9" max="9" width="11.140625" style="0" bestFit="1" customWidth="1"/>
  </cols>
  <sheetData>
    <row r="1" spans="1:9" ht="15.75">
      <c r="A1" s="189" t="s">
        <v>191</v>
      </c>
      <c r="B1" s="189"/>
      <c r="H1" s="51"/>
      <c r="I1" s="51"/>
    </row>
    <row r="2" spans="1:9" ht="60.75">
      <c r="A2" s="210" t="s">
        <v>404</v>
      </c>
      <c r="B2" s="191"/>
      <c r="H2" s="7" t="s">
        <v>274</v>
      </c>
      <c r="I2" s="7">
        <v>69043.75</v>
      </c>
    </row>
    <row r="3" spans="8:9" ht="12.75">
      <c r="H3" s="22" t="s">
        <v>231</v>
      </c>
      <c r="I3" s="73">
        <v>0.0075</v>
      </c>
    </row>
    <row r="4" spans="1:9" ht="12.75">
      <c r="A4" s="158" t="s">
        <v>420</v>
      </c>
      <c r="B4" s="158"/>
      <c r="H4" s="22"/>
      <c r="I4" s="7"/>
    </row>
    <row r="5" spans="1:9" ht="12.75">
      <c r="A5" s="7" t="s">
        <v>278</v>
      </c>
      <c r="B5" s="55"/>
      <c r="H5" s="22"/>
      <c r="I5" s="71"/>
    </row>
    <row r="6" spans="1:9" ht="12.75">
      <c r="A6" s="7" t="s">
        <v>279</v>
      </c>
      <c r="B6" s="227"/>
      <c r="H6" s="7"/>
      <c r="I6" s="72"/>
    </row>
    <row r="7" spans="1:2" ht="12.75">
      <c r="A7" s="7" t="s">
        <v>280</v>
      </c>
      <c r="B7" s="55"/>
    </row>
    <row r="8" spans="1:2" ht="12.75">
      <c r="A8" s="18" t="s">
        <v>437</v>
      </c>
      <c r="B8" s="258"/>
    </row>
    <row r="10" spans="1:2" ht="12.75">
      <c r="A10" s="158" t="s">
        <v>421</v>
      </c>
      <c r="B10" s="158"/>
    </row>
    <row r="11" spans="1:2" ht="12.75">
      <c r="A11" s="18" t="s">
        <v>436</v>
      </c>
      <c r="B11" s="144"/>
    </row>
    <row r="12" spans="1:2" ht="12.75">
      <c r="A12" s="7" t="s">
        <v>278</v>
      </c>
      <c r="B12" s="175"/>
    </row>
    <row r="13" spans="1:2" ht="12.75">
      <c r="A13" s="7" t="s">
        <v>136</v>
      </c>
      <c r="B13" s="144"/>
    </row>
    <row r="15" spans="1:2" ht="12.75">
      <c r="A15" s="158" t="s">
        <v>425</v>
      </c>
      <c r="B15" s="158"/>
    </row>
    <row r="16" spans="1:2" ht="12.75">
      <c r="A16" s="24"/>
      <c r="B16" s="24"/>
    </row>
  </sheetData>
  <sheetProtection/>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indexed="43"/>
  </sheetPr>
  <dimension ref="A1:G13"/>
  <sheetViews>
    <sheetView zoomScale="115" zoomScaleNormal="115" zoomScalePageLayoutView="0" workbookViewId="0" topLeftCell="A1">
      <selection activeCell="D10" sqref="D10"/>
    </sheetView>
  </sheetViews>
  <sheetFormatPr defaultColWidth="9.140625" defaultRowHeight="12.75"/>
  <cols>
    <col min="1" max="1" width="11.8515625" style="0" bestFit="1" customWidth="1"/>
    <col min="2" max="2" width="16.57421875" style="0" customWidth="1"/>
    <col min="3" max="3" width="12.8515625" style="0" customWidth="1"/>
    <col min="4" max="4" width="10.8515625" style="0" bestFit="1" customWidth="1"/>
    <col min="5" max="6" width="9.8515625" style="0" customWidth="1"/>
    <col min="7" max="7" width="3.57421875" style="0" customWidth="1"/>
  </cols>
  <sheetData>
    <row r="1" spans="1:6" ht="12.75">
      <c r="A1" s="137" t="s">
        <v>150</v>
      </c>
      <c r="B1" s="137"/>
      <c r="C1" s="137"/>
      <c r="D1" s="137"/>
      <c r="E1" s="137"/>
      <c r="F1" s="137"/>
    </row>
    <row r="2" spans="1:6" ht="25.5">
      <c r="A2" s="41" t="s">
        <v>179</v>
      </c>
      <c r="B2" s="41"/>
      <c r="C2" s="41"/>
      <c r="D2" s="41"/>
      <c r="E2" s="41"/>
      <c r="F2" s="41"/>
    </row>
    <row r="3" spans="1:2" ht="12.75">
      <c r="A3" s="233" t="s">
        <v>165</v>
      </c>
      <c r="B3" s="233" t="s">
        <v>166</v>
      </c>
    </row>
    <row r="4" spans="1:2" ht="12.75">
      <c r="A4" s="7" t="s">
        <v>176</v>
      </c>
      <c r="B4" s="7">
        <v>12</v>
      </c>
    </row>
    <row r="5" spans="1:2" ht="12.75">
      <c r="A5" s="22" t="s">
        <v>180</v>
      </c>
      <c r="B5" s="22">
        <v>24</v>
      </c>
    </row>
    <row r="6" spans="1:2" ht="12.75">
      <c r="A6" s="7" t="s">
        <v>181</v>
      </c>
      <c r="B6" s="7">
        <v>26</v>
      </c>
    </row>
    <row r="7" spans="1:2" ht="12.75">
      <c r="A7" s="7" t="s">
        <v>173</v>
      </c>
      <c r="B7" s="7">
        <v>52</v>
      </c>
    </row>
    <row r="8" spans="1:6" ht="12.75">
      <c r="A8" s="137" t="s">
        <v>177</v>
      </c>
      <c r="B8" s="137"/>
      <c r="C8" s="137"/>
      <c r="D8" s="137"/>
      <c r="E8" s="137"/>
      <c r="F8" s="137"/>
    </row>
    <row r="9" spans="1:7" ht="38.25">
      <c r="A9" s="233" t="s">
        <v>165</v>
      </c>
      <c r="B9" s="233" t="s">
        <v>168</v>
      </c>
      <c r="C9" s="233" t="s">
        <v>169</v>
      </c>
      <c r="D9" s="233" t="s">
        <v>178</v>
      </c>
      <c r="E9" s="233" t="s">
        <v>176</v>
      </c>
      <c r="F9" s="233" t="s">
        <v>173</v>
      </c>
      <c r="G9" s="12"/>
    </row>
    <row r="10" spans="1:7" ht="12.75">
      <c r="A10" s="206" t="s">
        <v>438</v>
      </c>
      <c r="B10" s="22" t="s">
        <v>173</v>
      </c>
      <c r="C10" s="123">
        <v>700</v>
      </c>
      <c r="D10" s="231"/>
      <c r="E10" s="231"/>
      <c r="F10" s="231"/>
      <c r="G10" t="s">
        <v>182</v>
      </c>
    </row>
    <row r="11" spans="1:6" ht="12.75">
      <c r="A11" s="206" t="s">
        <v>439</v>
      </c>
      <c r="B11" s="206" t="s">
        <v>181</v>
      </c>
      <c r="C11" s="123">
        <v>550</v>
      </c>
      <c r="D11" s="231"/>
      <c r="E11" s="231"/>
      <c r="F11" s="231"/>
    </row>
    <row r="12" spans="1:6" ht="12.75">
      <c r="A12" s="206" t="s">
        <v>440</v>
      </c>
      <c r="B12" s="206" t="s">
        <v>180</v>
      </c>
      <c r="C12" s="123">
        <v>1023</v>
      </c>
      <c r="D12" s="231"/>
      <c r="E12" s="231"/>
      <c r="F12" s="232"/>
    </row>
    <row r="13" spans="1:6" ht="12.75">
      <c r="A13" s="206" t="s">
        <v>441</v>
      </c>
      <c r="B13" s="22" t="s">
        <v>176</v>
      </c>
      <c r="C13" s="123">
        <v>1201</v>
      </c>
      <c r="D13" s="231"/>
      <c r="E13" s="231"/>
      <c r="F13" s="231"/>
    </row>
  </sheetData>
  <sheetProtection/>
  <printOptions/>
  <pageMargins left="0.75" right="0.75" top="1" bottom="1" header="0.5" footer="0.5"/>
  <pageSetup orientation="portrait" paperSize="9"/>
  <legacyDrawing r:id="rId2"/>
</worksheet>
</file>

<file path=xl/worksheets/sheet17.xml><?xml version="1.0" encoding="utf-8"?>
<worksheet xmlns="http://schemas.openxmlformats.org/spreadsheetml/2006/main" xmlns:r="http://schemas.openxmlformats.org/officeDocument/2006/relationships">
  <sheetPr>
    <tabColor indexed="10"/>
  </sheetPr>
  <dimension ref="A1:A13"/>
  <sheetViews>
    <sheetView zoomScale="145" zoomScaleNormal="145" zoomScalePageLayoutView="0" workbookViewId="0" topLeftCell="A1">
      <selection activeCell="A1" sqref="A1"/>
    </sheetView>
  </sheetViews>
  <sheetFormatPr defaultColWidth="9.140625" defaultRowHeight="12.75"/>
  <cols>
    <col min="1" max="1" width="51.421875" style="0" bestFit="1" customWidth="1"/>
  </cols>
  <sheetData>
    <row r="1" ht="12.75">
      <c r="A1" s="9" t="s">
        <v>289</v>
      </c>
    </row>
    <row r="2" ht="12.75">
      <c r="A2" s="8" t="s">
        <v>290</v>
      </c>
    </row>
    <row r="3" ht="12.75">
      <c r="A3" s="8" t="s">
        <v>291</v>
      </c>
    </row>
    <row r="4" ht="12.75">
      <c r="A4" s="8" t="s">
        <v>292</v>
      </c>
    </row>
    <row r="5" ht="12.75">
      <c r="A5" s="8" t="s">
        <v>293</v>
      </c>
    </row>
    <row r="6" ht="12.75">
      <c r="A6" s="8" t="s">
        <v>294</v>
      </c>
    </row>
    <row r="7" ht="12.75">
      <c r="A7" s="8" t="s">
        <v>295</v>
      </c>
    </row>
    <row r="8" ht="12.75">
      <c r="A8" s="8" t="s">
        <v>296</v>
      </c>
    </row>
    <row r="9" ht="12.75">
      <c r="A9" s="8" t="s">
        <v>297</v>
      </c>
    </row>
    <row r="10" ht="12.75">
      <c r="A10" s="8" t="s">
        <v>298</v>
      </c>
    </row>
    <row r="11" ht="12.75">
      <c r="A11" s="8" t="s">
        <v>299</v>
      </c>
    </row>
    <row r="12" ht="12.75">
      <c r="A12" s="8" t="s">
        <v>300</v>
      </c>
    </row>
    <row r="13" ht="12.75">
      <c r="A13" s="8" t="s">
        <v>301</v>
      </c>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tabColor indexed="15"/>
  </sheetPr>
  <dimension ref="A1:G2"/>
  <sheetViews>
    <sheetView zoomScale="127" zoomScaleNormal="127" zoomScalePageLayoutView="0" workbookViewId="0" topLeftCell="A1">
      <selection activeCell="F2" sqref="F2"/>
    </sheetView>
  </sheetViews>
  <sheetFormatPr defaultColWidth="9.140625" defaultRowHeight="12.75"/>
  <cols>
    <col min="1" max="2" width="10.28125" style="0" bestFit="1" customWidth="1"/>
    <col min="3" max="3" width="8.00390625" style="0" bestFit="1" customWidth="1"/>
    <col min="4" max="4" width="7.140625" style="0" bestFit="1" customWidth="1"/>
    <col min="5" max="5" width="8.421875" style="0" bestFit="1" customWidth="1"/>
    <col min="6" max="6" width="10.7109375" style="0" customWidth="1"/>
    <col min="7" max="7" width="9.57421875" style="0" bestFit="1" customWidth="1"/>
    <col min="8" max="8" width="4.7109375" style="0" customWidth="1"/>
  </cols>
  <sheetData>
    <row r="1" spans="1:7" s="12" customFormat="1" ht="25.5">
      <c r="A1" s="201" t="s">
        <v>165</v>
      </c>
      <c r="B1" s="201" t="s">
        <v>233</v>
      </c>
      <c r="C1" s="201" t="s">
        <v>283</v>
      </c>
      <c r="D1" s="201" t="s">
        <v>284</v>
      </c>
      <c r="E1" s="201" t="s">
        <v>285</v>
      </c>
      <c r="F1" s="201" t="s">
        <v>286</v>
      </c>
      <c r="G1" s="201" t="s">
        <v>287</v>
      </c>
    </row>
    <row r="2" spans="1:7" ht="12.75">
      <c r="A2" s="7" t="s">
        <v>288</v>
      </c>
      <c r="B2" s="76">
        <v>1500</v>
      </c>
      <c r="C2" s="76">
        <v>155.23</v>
      </c>
      <c r="D2" s="76">
        <v>25.11</v>
      </c>
      <c r="E2" s="76">
        <v>75</v>
      </c>
      <c r="F2" s="124"/>
      <c r="G2" s="124"/>
    </row>
  </sheetData>
  <sheetProtection/>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indexed="12"/>
  </sheetPr>
  <dimension ref="A1:C14"/>
  <sheetViews>
    <sheetView showGridLines="0" zoomScale="118" zoomScaleNormal="118" zoomScalePageLayoutView="0" workbookViewId="0" topLeftCell="A1">
      <selection activeCell="A1" sqref="A1"/>
    </sheetView>
  </sheetViews>
  <sheetFormatPr defaultColWidth="9.140625" defaultRowHeight="12.75"/>
  <cols>
    <col min="1" max="1" width="70.57421875" style="0" bestFit="1" customWidth="1"/>
  </cols>
  <sheetData>
    <row r="1" spans="1:3" ht="44.25">
      <c r="A1" s="234" t="s">
        <v>302</v>
      </c>
      <c r="C1" s="77" t="s">
        <v>303</v>
      </c>
    </row>
    <row r="2" ht="12.75">
      <c r="A2" s="10" t="s">
        <v>304</v>
      </c>
    </row>
    <row r="3" ht="12.75">
      <c r="A3" s="11" t="s">
        <v>325</v>
      </c>
    </row>
    <row r="4" ht="12.75">
      <c r="A4" s="11" t="s">
        <v>305</v>
      </c>
    </row>
    <row r="5" ht="12.75">
      <c r="A5" s="11" t="s">
        <v>306</v>
      </c>
    </row>
    <row r="6" ht="12.75">
      <c r="A6" s="11" t="s">
        <v>307</v>
      </c>
    </row>
    <row r="7" ht="12.75">
      <c r="A7" s="11" t="s">
        <v>442</v>
      </c>
    </row>
    <row r="8" ht="12.75">
      <c r="A8" s="10" t="s">
        <v>308</v>
      </c>
    </row>
    <row r="9" ht="12.75">
      <c r="A9" s="11" t="s">
        <v>309</v>
      </c>
    </row>
    <row r="10" ht="12.75">
      <c r="A10" s="11" t="s">
        <v>310</v>
      </c>
    </row>
    <row r="11" ht="12.75">
      <c r="A11" s="11" t="s">
        <v>311</v>
      </c>
    </row>
    <row r="13" ht="12.75">
      <c r="A13" s="10" t="s">
        <v>326</v>
      </c>
    </row>
    <row r="14" ht="12.75">
      <c r="A14" s="81" t="s">
        <v>327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10"/>
  </sheetPr>
  <dimension ref="A1:L45"/>
  <sheetViews>
    <sheetView zoomScale="85" zoomScaleNormal="85" zoomScalePageLayoutView="0" workbookViewId="0" topLeftCell="A1">
      <selection activeCell="I4" sqref="I4"/>
    </sheetView>
  </sheetViews>
  <sheetFormatPr defaultColWidth="17.7109375" defaultRowHeight="12.75"/>
  <cols>
    <col min="1" max="1" width="16.7109375" style="0" bestFit="1" customWidth="1"/>
    <col min="2" max="2" width="9.00390625" style="0" bestFit="1" customWidth="1"/>
    <col min="3" max="3" width="8.00390625" style="0" bestFit="1" customWidth="1"/>
    <col min="4" max="4" width="8.28125" style="0" bestFit="1" customWidth="1"/>
    <col min="5" max="6" width="8.00390625" style="0" bestFit="1" customWidth="1"/>
    <col min="7" max="7" width="8.28125" style="0" bestFit="1" customWidth="1"/>
    <col min="8" max="8" width="5.8515625" style="0" bestFit="1" customWidth="1"/>
    <col min="9" max="9" width="8.8515625" style="0" customWidth="1"/>
    <col min="10" max="10" width="12.28125" style="0" customWidth="1"/>
    <col min="11" max="11" width="12.00390625" style="0" customWidth="1"/>
  </cols>
  <sheetData>
    <row r="1" spans="1:12" ht="12.75">
      <c r="A1" s="141" t="s">
        <v>233</v>
      </c>
      <c r="B1" s="141"/>
      <c r="C1" s="141"/>
      <c r="D1" s="141"/>
      <c r="E1" s="141"/>
      <c r="F1" s="141"/>
      <c r="G1" s="141"/>
      <c r="H1" s="141"/>
      <c r="I1" s="141"/>
      <c r="J1" s="141"/>
      <c r="K1" s="141"/>
      <c r="L1" s="141"/>
    </row>
    <row r="2" spans="1:11" ht="12.75" customHeight="1">
      <c r="A2" s="211" t="s">
        <v>61</v>
      </c>
      <c r="B2" s="137" t="s">
        <v>62</v>
      </c>
      <c r="C2" s="137"/>
      <c r="D2" s="137"/>
      <c r="E2" s="137"/>
      <c r="F2" s="137"/>
      <c r="G2" s="137"/>
      <c r="H2" s="137"/>
      <c r="I2" s="211" t="s">
        <v>70</v>
      </c>
      <c r="J2" s="211" t="s">
        <v>71</v>
      </c>
      <c r="K2" s="211" t="s">
        <v>72</v>
      </c>
    </row>
    <row r="3" spans="1:11" ht="12.75">
      <c r="A3" s="211"/>
      <c r="B3" s="148" t="s">
        <v>63</v>
      </c>
      <c r="C3" s="148" t="s">
        <v>64</v>
      </c>
      <c r="D3" s="148" t="s">
        <v>65</v>
      </c>
      <c r="E3" s="148" t="s">
        <v>66</v>
      </c>
      <c r="F3" s="148" t="s">
        <v>67</v>
      </c>
      <c r="G3" s="148" t="s">
        <v>68</v>
      </c>
      <c r="H3" s="148" t="s">
        <v>69</v>
      </c>
      <c r="I3" s="211"/>
      <c r="J3" s="211"/>
      <c r="K3" s="211"/>
    </row>
    <row r="4" spans="1:11" ht="12.75">
      <c r="A4" s="22" t="s">
        <v>73</v>
      </c>
      <c r="B4" s="146">
        <v>0</v>
      </c>
      <c r="C4" s="146">
        <v>2</v>
      </c>
      <c r="D4" s="146">
        <v>4</v>
      </c>
      <c r="E4" s="146">
        <v>8</v>
      </c>
      <c r="F4" s="146">
        <v>6</v>
      </c>
      <c r="G4" s="146">
        <v>3</v>
      </c>
      <c r="H4" s="146">
        <v>7</v>
      </c>
      <c r="I4" s="171"/>
      <c r="J4" s="172"/>
      <c r="K4" s="26"/>
    </row>
    <row r="5" spans="1:11" ht="12.75">
      <c r="A5" s="22" t="s">
        <v>59</v>
      </c>
      <c r="B5" s="147">
        <v>0</v>
      </c>
      <c r="C5" s="147">
        <v>8</v>
      </c>
      <c r="D5" s="147">
        <v>8</v>
      </c>
      <c r="E5" s="147">
        <v>8</v>
      </c>
      <c r="F5" s="147">
        <v>8</v>
      </c>
      <c r="G5" s="147">
        <v>8</v>
      </c>
      <c r="H5" s="147">
        <v>0</v>
      </c>
      <c r="I5" s="171"/>
      <c r="J5" s="173"/>
      <c r="K5" s="26"/>
    </row>
    <row r="6" spans="1:11" ht="12.75">
      <c r="A6" s="22" t="s">
        <v>74</v>
      </c>
      <c r="B6" s="147">
        <v>0</v>
      </c>
      <c r="C6" s="147">
        <v>7</v>
      </c>
      <c r="D6" s="147">
        <v>8</v>
      </c>
      <c r="E6" s="147">
        <v>8</v>
      </c>
      <c r="F6" s="147">
        <v>8</v>
      </c>
      <c r="G6" s="147">
        <v>6</v>
      </c>
      <c r="H6" s="147">
        <v>2</v>
      </c>
      <c r="I6" s="171"/>
      <c r="J6" s="173"/>
      <c r="K6" s="26"/>
    </row>
    <row r="7" spans="1:11" ht="12.75">
      <c r="A7" s="22" t="s">
        <v>75</v>
      </c>
      <c r="B7" s="147">
        <v>0</v>
      </c>
      <c r="C7" s="147">
        <v>8</v>
      </c>
      <c r="D7" s="147">
        <v>5.75</v>
      </c>
      <c r="E7" s="147">
        <v>8</v>
      </c>
      <c r="F7" s="147">
        <v>8</v>
      </c>
      <c r="G7" s="147">
        <v>7</v>
      </c>
      <c r="H7" s="147">
        <v>0</v>
      </c>
      <c r="I7" s="171"/>
      <c r="J7" s="173"/>
      <c r="K7" s="26"/>
    </row>
    <row r="8" spans="1:12" ht="12.75">
      <c r="A8" s="22" t="s">
        <v>76</v>
      </c>
      <c r="B8" s="147">
        <v>0</v>
      </c>
      <c r="C8" s="147">
        <v>8</v>
      </c>
      <c r="D8" s="147">
        <v>8</v>
      </c>
      <c r="E8" s="147">
        <v>6</v>
      </c>
      <c r="F8" s="147">
        <v>6.5</v>
      </c>
      <c r="G8" s="147">
        <v>6</v>
      </c>
      <c r="H8" s="147">
        <v>0</v>
      </c>
      <c r="I8" s="171"/>
      <c r="J8" s="173"/>
      <c r="K8" s="26"/>
      <c r="L8" s="138" t="s">
        <v>58</v>
      </c>
    </row>
    <row r="9" spans="1:12" ht="12.75">
      <c r="A9" s="22" t="s">
        <v>77</v>
      </c>
      <c r="B9" s="147">
        <v>0</v>
      </c>
      <c r="C9" s="147">
        <v>8</v>
      </c>
      <c r="D9" s="147">
        <v>8</v>
      </c>
      <c r="E9" s="147">
        <v>8</v>
      </c>
      <c r="F9" s="147">
        <v>8</v>
      </c>
      <c r="G9" s="147">
        <v>8</v>
      </c>
      <c r="H9" s="147">
        <v>0</v>
      </c>
      <c r="I9" s="171"/>
      <c r="J9" s="173"/>
      <c r="K9" s="26"/>
      <c r="L9" s="175"/>
    </row>
    <row r="20" spans="1:12" ht="12.75" customHeight="1">
      <c r="A20" s="141" t="s">
        <v>233</v>
      </c>
      <c r="B20" s="141"/>
      <c r="C20" s="141"/>
      <c r="D20" s="141"/>
      <c r="E20" s="141"/>
      <c r="F20" s="141"/>
      <c r="G20" s="141"/>
      <c r="H20" s="141"/>
      <c r="I20" s="141"/>
      <c r="J20" s="141"/>
      <c r="K20" s="141"/>
      <c r="L20" s="141"/>
    </row>
    <row r="21" spans="1:11" ht="12.75" customHeight="1">
      <c r="A21" s="211" t="s">
        <v>61</v>
      </c>
      <c r="B21" s="137" t="s">
        <v>62</v>
      </c>
      <c r="C21" s="137"/>
      <c r="D21" s="137"/>
      <c r="E21" s="137"/>
      <c r="F21" s="137"/>
      <c r="G21" s="137"/>
      <c r="H21" s="137"/>
      <c r="I21" s="211" t="s">
        <v>70</v>
      </c>
      <c r="J21" s="211" t="s">
        <v>71</v>
      </c>
      <c r="K21" s="211" t="s">
        <v>72</v>
      </c>
    </row>
    <row r="22" spans="1:11" ht="12.75">
      <c r="A22" s="211"/>
      <c r="B22" s="148" t="s">
        <v>63</v>
      </c>
      <c r="C22" s="148" t="s">
        <v>64</v>
      </c>
      <c r="D22" s="148" t="s">
        <v>65</v>
      </c>
      <c r="E22" s="148" t="s">
        <v>66</v>
      </c>
      <c r="F22" s="148" t="s">
        <v>67</v>
      </c>
      <c r="G22" s="148" t="s">
        <v>68</v>
      </c>
      <c r="H22" s="148" t="s">
        <v>69</v>
      </c>
      <c r="I22" s="211"/>
      <c r="J22" s="211"/>
      <c r="K22" s="211"/>
    </row>
    <row r="23" spans="1:11" ht="12.75">
      <c r="A23" s="22" t="s">
        <v>73</v>
      </c>
      <c r="B23" s="146">
        <v>0</v>
      </c>
      <c r="C23" s="146">
        <v>6</v>
      </c>
      <c r="D23" s="146">
        <v>7</v>
      </c>
      <c r="E23" s="146">
        <v>7</v>
      </c>
      <c r="F23" s="146">
        <v>8</v>
      </c>
      <c r="G23" s="146">
        <v>7</v>
      </c>
      <c r="H23" s="146">
        <v>0</v>
      </c>
      <c r="I23" s="171"/>
      <c r="J23" s="29"/>
      <c r="K23" s="26"/>
    </row>
    <row r="24" spans="1:11" ht="12.75">
      <c r="A24" s="22" t="s">
        <v>59</v>
      </c>
      <c r="B24" s="147">
        <v>4</v>
      </c>
      <c r="C24" s="147">
        <v>7</v>
      </c>
      <c r="D24" s="147">
        <v>6</v>
      </c>
      <c r="E24" s="147">
        <v>8</v>
      </c>
      <c r="F24" s="147">
        <v>7</v>
      </c>
      <c r="G24" s="147">
        <v>5</v>
      </c>
      <c r="H24" s="147">
        <v>0</v>
      </c>
      <c r="I24" s="171"/>
      <c r="J24" s="30"/>
      <c r="K24" s="26"/>
    </row>
    <row r="25" spans="1:11" ht="12.75">
      <c r="A25" s="22" t="s">
        <v>74</v>
      </c>
      <c r="B25" s="147">
        <v>0</v>
      </c>
      <c r="C25" s="147">
        <v>7</v>
      </c>
      <c r="D25" s="147">
        <v>7</v>
      </c>
      <c r="E25" s="147">
        <v>6</v>
      </c>
      <c r="F25" s="147">
        <v>6</v>
      </c>
      <c r="G25" s="147">
        <v>6</v>
      </c>
      <c r="H25" s="147">
        <v>0</v>
      </c>
      <c r="I25" s="171"/>
      <c r="J25" s="30"/>
      <c r="K25" s="26"/>
    </row>
    <row r="26" spans="1:11" ht="12.75">
      <c r="A26" s="22" t="s">
        <v>75</v>
      </c>
      <c r="B26" s="147">
        <v>0</v>
      </c>
      <c r="C26" s="147">
        <v>5</v>
      </c>
      <c r="D26" s="147">
        <v>8</v>
      </c>
      <c r="E26" s="147">
        <v>8</v>
      </c>
      <c r="F26" s="147">
        <v>5</v>
      </c>
      <c r="G26" s="147">
        <v>6</v>
      </c>
      <c r="H26" s="147">
        <v>0</v>
      </c>
      <c r="I26" s="171"/>
      <c r="J26" s="30"/>
      <c r="K26" s="26"/>
    </row>
    <row r="27" spans="1:12" ht="12.75">
      <c r="A27" s="22" t="s">
        <v>76</v>
      </c>
      <c r="B27" s="147">
        <v>2</v>
      </c>
      <c r="C27" s="147">
        <v>8</v>
      </c>
      <c r="D27" s="147">
        <v>5</v>
      </c>
      <c r="E27" s="147">
        <v>6</v>
      </c>
      <c r="F27" s="147">
        <v>5</v>
      </c>
      <c r="G27" s="147">
        <v>8</v>
      </c>
      <c r="H27" s="147">
        <v>1</v>
      </c>
      <c r="I27" s="171"/>
      <c r="J27" s="30"/>
      <c r="K27" s="26"/>
      <c r="L27" s="138" t="s">
        <v>58</v>
      </c>
    </row>
    <row r="28" spans="1:12" ht="12.75">
      <c r="A28" s="22" t="s">
        <v>77</v>
      </c>
      <c r="B28" s="147">
        <v>0</v>
      </c>
      <c r="C28" s="147">
        <v>5</v>
      </c>
      <c r="D28" s="147">
        <v>5</v>
      </c>
      <c r="E28" s="147">
        <v>5</v>
      </c>
      <c r="F28" s="147">
        <v>7</v>
      </c>
      <c r="G28" s="147">
        <v>8</v>
      </c>
      <c r="H28" s="147">
        <v>7</v>
      </c>
      <c r="I28" s="171"/>
      <c r="J28" s="30"/>
      <c r="K28" s="26"/>
      <c r="L28" s="175"/>
    </row>
    <row r="31" spans="1:10" ht="12.75">
      <c r="A31" s="141" t="s">
        <v>414</v>
      </c>
      <c r="B31" s="142"/>
      <c r="C31" s="142"/>
      <c r="D31" s="142"/>
      <c r="E31" s="142"/>
      <c r="F31" s="142"/>
      <c r="G31" s="142"/>
      <c r="H31" s="142"/>
      <c r="I31" s="142"/>
      <c r="J31" s="142"/>
    </row>
    <row r="32" spans="1:10" ht="38.25">
      <c r="A32" s="139" t="s">
        <v>61</v>
      </c>
      <c r="B32" s="140" t="s">
        <v>410</v>
      </c>
      <c r="C32" s="140" t="s">
        <v>411</v>
      </c>
      <c r="D32" s="140" t="s">
        <v>412</v>
      </c>
      <c r="E32" s="140" t="s">
        <v>410</v>
      </c>
      <c r="F32" s="140" t="s">
        <v>411</v>
      </c>
      <c r="G32" s="140" t="s">
        <v>413</v>
      </c>
      <c r="H32" s="139" t="s">
        <v>70</v>
      </c>
      <c r="I32" s="139" t="s">
        <v>71</v>
      </c>
      <c r="J32" s="139" t="s">
        <v>72</v>
      </c>
    </row>
    <row r="33" spans="1:10" ht="12.75" customHeight="1">
      <c r="A33" s="22" t="s">
        <v>73</v>
      </c>
      <c r="B33" s="143">
        <v>0.3847222222222222</v>
      </c>
      <c r="C33" s="143">
        <v>0.6347222222222222</v>
      </c>
      <c r="D33" s="174"/>
      <c r="E33" s="143">
        <v>0.3451388888888889</v>
      </c>
      <c r="F33" s="143">
        <v>0.6784722222222223</v>
      </c>
      <c r="G33" s="178"/>
      <c r="H33" s="171"/>
      <c r="I33" s="29"/>
      <c r="J33" s="26"/>
    </row>
    <row r="34" spans="1:10" ht="12.75">
      <c r="A34" s="22" t="s">
        <v>59</v>
      </c>
      <c r="B34" s="143">
        <v>0.3368055555555556</v>
      </c>
      <c r="C34" s="143">
        <v>0.5868055555555556</v>
      </c>
      <c r="D34" s="174"/>
      <c r="E34" s="143">
        <v>0.3506944444444444</v>
      </c>
      <c r="F34" s="143">
        <v>0.6840277777777778</v>
      </c>
      <c r="G34" s="178"/>
      <c r="H34" s="171"/>
      <c r="I34" s="30"/>
      <c r="J34" s="26"/>
    </row>
    <row r="35" spans="1:10" ht="12.75">
      <c r="A35" s="22" t="s">
        <v>74</v>
      </c>
      <c r="B35" s="143">
        <v>0.3548611111111111</v>
      </c>
      <c r="C35" s="143">
        <v>0.6881944444444444</v>
      </c>
      <c r="D35" s="174"/>
      <c r="E35" s="143">
        <v>0.3347222222222222</v>
      </c>
      <c r="F35" s="143">
        <v>0.5847222222222223</v>
      </c>
      <c r="G35" s="178"/>
      <c r="H35" s="171"/>
      <c r="I35" s="30"/>
      <c r="J35" s="26"/>
    </row>
    <row r="36" spans="1:10" ht="12.75">
      <c r="A36" s="22" t="s">
        <v>75</v>
      </c>
      <c r="B36" s="143">
        <v>0.4145833333333333</v>
      </c>
      <c r="C36" s="143">
        <v>0.6645833333333333</v>
      </c>
      <c r="D36" s="174"/>
      <c r="E36" s="143">
        <v>0.4138888888888889</v>
      </c>
      <c r="F36" s="143">
        <v>0.6638888888888889</v>
      </c>
      <c r="G36" s="178"/>
      <c r="H36" s="171"/>
      <c r="I36" s="30"/>
      <c r="J36" s="26"/>
    </row>
    <row r="37" spans="1:11" ht="12.75">
      <c r="A37" s="22" t="s">
        <v>76</v>
      </c>
      <c r="B37" s="143">
        <v>0.4201388888888889</v>
      </c>
      <c r="C37" s="143">
        <v>0.6701388888888888</v>
      </c>
      <c r="D37" s="174"/>
      <c r="E37" s="143">
        <v>0.38125000000000003</v>
      </c>
      <c r="F37" s="143">
        <v>0.5812499999999999</v>
      </c>
      <c r="G37" s="178"/>
      <c r="H37" s="171"/>
      <c r="I37" s="30"/>
      <c r="J37" s="26"/>
      <c r="K37" s="138" t="s">
        <v>58</v>
      </c>
    </row>
    <row r="38" spans="1:11" ht="12.75">
      <c r="A38" s="22" t="s">
        <v>77</v>
      </c>
      <c r="B38" s="143">
        <v>0.3520833333333333</v>
      </c>
      <c r="C38" s="143">
        <v>0.5520833333333334</v>
      </c>
      <c r="D38" s="174"/>
      <c r="E38" s="143">
        <v>0.36319444444444443</v>
      </c>
      <c r="F38" s="143">
        <v>0.6965277777777777</v>
      </c>
      <c r="G38" s="178"/>
      <c r="H38" s="171"/>
      <c r="I38" s="30"/>
      <c r="J38" s="26"/>
      <c r="K38" s="175"/>
    </row>
    <row r="41" spans="1:10" ht="38.25">
      <c r="A41" s="195" t="s">
        <v>434</v>
      </c>
      <c r="B41" s="196"/>
      <c r="C41" s="196"/>
      <c r="D41" s="196"/>
      <c r="E41" s="196"/>
      <c r="F41" s="196"/>
      <c r="G41" s="196"/>
      <c r="H41" s="196"/>
      <c r="I41" s="196"/>
      <c r="J41" s="197"/>
    </row>
    <row r="42" ht="12.75">
      <c r="A42" s="17" t="s">
        <v>415</v>
      </c>
    </row>
    <row r="43" ht="12.75">
      <c r="A43" s="145" t="s">
        <v>416</v>
      </c>
    </row>
    <row r="44" ht="12.75">
      <c r="A44" s="145" t="s">
        <v>417</v>
      </c>
    </row>
    <row r="45" ht="12.75">
      <c r="A45" s="145" t="s">
        <v>418</v>
      </c>
    </row>
    <row r="48" ht="12.75" customHeight="1"/>
    <row r="63" ht="12.75" customHeight="1"/>
    <row r="78" ht="12.75" customHeight="1"/>
  </sheetData>
  <sheetProtection/>
  <mergeCells count="8">
    <mergeCell ref="A21:A22"/>
    <mergeCell ref="I21:I22"/>
    <mergeCell ref="J21:J22"/>
    <mergeCell ref="K21:K22"/>
    <mergeCell ref="A2:A3"/>
    <mergeCell ref="I2:I3"/>
    <mergeCell ref="J2:J3"/>
    <mergeCell ref="K2:K3"/>
  </mergeCells>
  <hyperlinks>
    <hyperlink ref="A43" r:id="rId1" display="Excel Magic Trick 39: Time Calculations &amp; Gross Pay"/>
    <hyperlink ref="A44" r:id="rId2" display="Excel Magic Trick 286: MOD function &amp; Time Calculations (Time For Night Shift)"/>
    <hyperlink ref="A45" r:id="rId3" display="Excel Magic Trick 298: MOD function Formula for Total Time Worked"/>
  </hyperlinks>
  <printOptions/>
  <pageMargins left="0.75" right="0.75" top="1" bottom="1" header="0.5" footer="0.5"/>
  <pageSetup horizontalDpi="300" verticalDpi="300" orientation="portrait" r:id="rId5"/>
  <drawing r:id="rId4"/>
</worksheet>
</file>

<file path=xl/worksheets/sheet20.xml><?xml version="1.0" encoding="utf-8"?>
<worksheet xmlns="http://schemas.openxmlformats.org/spreadsheetml/2006/main" xmlns:r="http://schemas.openxmlformats.org/officeDocument/2006/relationships">
  <sheetPr>
    <tabColor indexed="42"/>
  </sheetPr>
  <dimension ref="A1:K18"/>
  <sheetViews>
    <sheetView showGridLines="0" zoomScale="85" zoomScaleNormal="85" zoomScalePageLayoutView="0" workbookViewId="0" topLeftCell="A1">
      <selection activeCell="B4" sqref="B4"/>
    </sheetView>
  </sheetViews>
  <sheetFormatPr defaultColWidth="9.140625" defaultRowHeight="12.75"/>
  <cols>
    <col min="1" max="1" width="33.00390625" style="12" customWidth="1"/>
    <col min="2" max="2" width="26.7109375" style="0" customWidth="1"/>
    <col min="3" max="3" width="4.8515625" style="0" customWidth="1"/>
    <col min="4" max="4" width="14.7109375" style="0" customWidth="1"/>
    <col min="5" max="5" width="12.57421875" style="0" bestFit="1" customWidth="1"/>
    <col min="6" max="16384" width="26.7109375" style="0" customWidth="1"/>
  </cols>
  <sheetData>
    <row r="1" spans="1:11" ht="12.75">
      <c r="A1" s="140" t="s">
        <v>288</v>
      </c>
      <c r="B1" s="18" t="s">
        <v>288</v>
      </c>
      <c r="K1">
        <v>1500</v>
      </c>
    </row>
    <row r="2" spans="1:11" ht="25.5">
      <c r="A2" s="140" t="s">
        <v>447</v>
      </c>
      <c r="B2" s="74">
        <v>103500</v>
      </c>
      <c r="C2" s="7"/>
      <c r="D2" s="18" t="s">
        <v>314</v>
      </c>
      <c r="E2" s="175"/>
      <c r="K2">
        <v>2000</v>
      </c>
    </row>
    <row r="3" spans="1:11" ht="12.75">
      <c r="A3" s="140" t="s">
        <v>312</v>
      </c>
      <c r="B3" s="74">
        <v>2500</v>
      </c>
      <c r="C3" s="18" t="s">
        <v>443</v>
      </c>
      <c r="D3" s="18" t="s">
        <v>444</v>
      </c>
      <c r="E3" s="175"/>
      <c r="K3">
        <v>2500</v>
      </c>
    </row>
    <row r="4" spans="1:5" ht="25.5">
      <c r="A4" s="140" t="s">
        <v>448</v>
      </c>
      <c r="B4" s="209"/>
      <c r="C4" s="18" t="s">
        <v>446</v>
      </c>
      <c r="D4" s="18" t="s">
        <v>445</v>
      </c>
      <c r="E4" s="175"/>
    </row>
    <row r="5" spans="1:2" ht="25.5">
      <c r="A5" s="140" t="s">
        <v>313</v>
      </c>
      <c r="B5" s="144"/>
    </row>
    <row r="6" spans="1:2" ht="12.75">
      <c r="A6" s="140" t="s">
        <v>314</v>
      </c>
      <c r="B6" s="74">
        <v>105000</v>
      </c>
    </row>
    <row r="8" spans="1:2" ht="12.75">
      <c r="A8" s="235"/>
      <c r="B8" s="235">
        <f>IF(B6&lt;B4,B4,"")</f>
      </c>
    </row>
    <row r="9" spans="1:2" ht="12.75">
      <c r="A9" s="78">
        <f>B6</f>
        <v>105000</v>
      </c>
      <c r="B9" s="79">
        <f>IF(B6=B4,B4,"")</f>
      </c>
    </row>
    <row r="10" spans="1:2" ht="12.75">
      <c r="A10" s="236"/>
      <c r="B10" s="236">
        <f>IF(B6&gt;B4,B4,"")</f>
        <v>0</v>
      </c>
    </row>
    <row r="11" spans="1:2" ht="12.75">
      <c r="A11" s="238">
        <v>40148</v>
      </c>
      <c r="B11" s="237">
        <f>B2</f>
        <v>103500</v>
      </c>
    </row>
    <row r="12" spans="1:2" ht="12.75">
      <c r="A12" s="238">
        <v>40118</v>
      </c>
      <c r="B12" s="237">
        <v>100000</v>
      </c>
    </row>
    <row r="13" spans="1:2" ht="12.75">
      <c r="A13" s="238">
        <v>40087</v>
      </c>
      <c r="B13" s="237">
        <v>95000</v>
      </c>
    </row>
    <row r="14" spans="1:2" ht="12.75">
      <c r="A14" s="238">
        <v>40057</v>
      </c>
      <c r="B14" s="237">
        <v>90000</v>
      </c>
    </row>
    <row r="15" spans="1:2" ht="12.75">
      <c r="A15" s="238">
        <v>40026</v>
      </c>
      <c r="B15" s="237">
        <v>85000</v>
      </c>
    </row>
    <row r="16" spans="1:2" ht="12.75">
      <c r="A16" s="238">
        <v>39995</v>
      </c>
      <c r="B16" s="237">
        <v>80000</v>
      </c>
    </row>
    <row r="17" ht="12.75">
      <c r="A17"/>
    </row>
    <row r="18" ht="34.5" customHeight="1">
      <c r="A18"/>
    </row>
  </sheetData>
  <sheetProtection/>
  <conditionalFormatting sqref="A10:B10 A8:B8">
    <cfRule type="expression" priority="2" dxfId="0" stopIfTrue="1">
      <formula>ISNUMBER($B8)</formula>
    </cfRule>
  </conditionalFormatting>
  <conditionalFormatting sqref="A9:B9">
    <cfRule type="expression" priority="1" dxfId="0" stopIfTrue="1">
      <formula>$B9=$B$6</formula>
    </cfRule>
  </conditionalFormatting>
  <printOptions/>
  <pageMargins left="0.75" right="0.75" top="1" bottom="1" header="0.5" footer="0.5"/>
  <pageSetup horizontalDpi="600" verticalDpi="600" orientation="portrait" r:id="rId2"/>
  <drawing r:id="rId1"/>
</worksheet>
</file>

<file path=xl/worksheets/sheet21.xml><?xml version="1.0" encoding="utf-8"?>
<worksheet xmlns="http://schemas.openxmlformats.org/spreadsheetml/2006/main" xmlns:r="http://schemas.openxmlformats.org/officeDocument/2006/relationships">
  <sheetPr>
    <tabColor indexed="18"/>
  </sheetPr>
  <dimension ref="A1:B35"/>
  <sheetViews>
    <sheetView showGridLines="0" zoomScalePageLayoutView="0" workbookViewId="0" topLeftCell="A1">
      <selection activeCell="B4" sqref="B4"/>
    </sheetView>
  </sheetViews>
  <sheetFormatPr defaultColWidth="9.140625" defaultRowHeight="12.75"/>
  <cols>
    <col min="1" max="1" width="35.421875" style="0" bestFit="1" customWidth="1"/>
    <col min="2" max="2" width="12.00390625" style="0" bestFit="1" customWidth="1"/>
    <col min="3" max="3" width="2.7109375" style="0" customWidth="1"/>
    <col min="4" max="4" width="7.140625" style="0" customWidth="1"/>
    <col min="5" max="5" width="11.57421875" style="0" bestFit="1" customWidth="1"/>
    <col min="6" max="6" width="2.7109375" style="0" customWidth="1"/>
    <col min="7" max="7" width="36.421875" style="0" customWidth="1"/>
    <col min="8" max="8" width="11.57421875" style="0" bestFit="1" customWidth="1"/>
  </cols>
  <sheetData>
    <row r="1" spans="1:2" ht="12.75">
      <c r="A1" s="212" t="s">
        <v>315</v>
      </c>
      <c r="B1" s="212"/>
    </row>
    <row r="2" spans="1:2" ht="12.75">
      <c r="A2" s="7" t="s">
        <v>318</v>
      </c>
      <c r="B2" s="76">
        <v>958.44</v>
      </c>
    </row>
    <row r="3" spans="1:2" s="12" customFormat="1" ht="12.75">
      <c r="A3" s="16" t="s">
        <v>444</v>
      </c>
      <c r="B3" s="80">
        <v>32890</v>
      </c>
    </row>
    <row r="4" spans="1:2" s="12" customFormat="1" ht="12.75">
      <c r="A4" s="16" t="s">
        <v>449</v>
      </c>
      <c r="B4" s="239"/>
    </row>
    <row r="5" spans="1:2" ht="12.75">
      <c r="A5" s="7" t="s">
        <v>319</v>
      </c>
      <c r="B5" s="7"/>
    </row>
    <row r="6" spans="1:2" ht="12.75">
      <c r="A6" s="8" t="s">
        <v>320</v>
      </c>
      <c r="B6" s="76">
        <v>105000</v>
      </c>
    </row>
    <row r="7" spans="1:2" ht="12.75">
      <c r="A7" s="8" t="s">
        <v>321</v>
      </c>
      <c r="B7" s="71">
        <v>0.062</v>
      </c>
    </row>
    <row r="8" spans="1:2" ht="12.75">
      <c r="A8" s="8" t="s">
        <v>322</v>
      </c>
      <c r="B8" s="71">
        <v>0.0145</v>
      </c>
    </row>
    <row r="9" spans="1:2" s="12" customFormat="1" ht="37.5" customHeight="1">
      <c r="A9" s="14" t="str">
        <f>"Taxable Amount  for SS ="&amp;DOLLAR(B2)</f>
        <v>Taxable Amount  for SS =$958.44</v>
      </c>
      <c r="B9" s="239"/>
    </row>
    <row r="10" spans="1:2" ht="12.75">
      <c r="A10" s="84" t="s">
        <v>323</v>
      </c>
      <c r="B10" s="209"/>
    </row>
    <row r="11" spans="1:2" ht="12.75">
      <c r="A11" s="84" t="s">
        <v>324</v>
      </c>
      <c r="B11" s="209"/>
    </row>
    <row r="13" spans="1:2" ht="12.75">
      <c r="A13" s="212" t="s">
        <v>316</v>
      </c>
      <c r="B13" s="212"/>
    </row>
    <row r="14" spans="1:2" ht="12.75">
      <c r="A14" s="7" t="s">
        <v>318</v>
      </c>
      <c r="B14" s="76">
        <v>4000</v>
      </c>
    </row>
    <row r="15" spans="1:2" ht="12.75">
      <c r="A15" s="16" t="s">
        <v>444</v>
      </c>
      <c r="B15" s="80">
        <v>104500</v>
      </c>
    </row>
    <row r="16" spans="1:2" ht="12.75">
      <c r="A16" s="16" t="s">
        <v>449</v>
      </c>
      <c r="B16" s="239"/>
    </row>
    <row r="17" spans="1:2" ht="12.75">
      <c r="A17" s="7" t="s">
        <v>319</v>
      </c>
      <c r="B17" s="7"/>
    </row>
    <row r="18" spans="1:2" ht="12.75">
      <c r="A18" s="8" t="s">
        <v>320</v>
      </c>
      <c r="B18" s="76">
        <v>105000</v>
      </c>
    </row>
    <row r="19" spans="1:2" ht="12.75">
      <c r="A19" s="8" t="s">
        <v>321</v>
      </c>
      <c r="B19" s="71">
        <f>B7</f>
        <v>0.062</v>
      </c>
    </row>
    <row r="20" spans="1:2" ht="12.75">
      <c r="A20" s="8" t="s">
        <v>322</v>
      </c>
      <c r="B20" s="71">
        <f>B8</f>
        <v>0.0145</v>
      </c>
    </row>
    <row r="21" spans="1:2" ht="25.5">
      <c r="A21" s="14" t="str">
        <f>"Taxable Amount  for SS ="&amp;DOLLAR(B18)&amp;"-"&amp;DOLLAR(B15)</f>
        <v>Taxable Amount  for SS =$105,000.00-$104,500.00</v>
      </c>
      <c r="B21" s="239"/>
    </row>
    <row r="22" spans="1:2" ht="12.75">
      <c r="A22" s="84" t="s">
        <v>323</v>
      </c>
      <c r="B22" s="209"/>
    </row>
    <row r="23" spans="1:2" ht="12.75">
      <c r="A23" s="84" t="s">
        <v>324</v>
      </c>
      <c r="B23" s="209"/>
    </row>
    <row r="25" spans="1:2" ht="12.75">
      <c r="A25" s="212" t="s">
        <v>317</v>
      </c>
      <c r="B25" s="212"/>
    </row>
    <row r="26" spans="1:2" ht="12.75">
      <c r="A26" s="7" t="s">
        <v>318</v>
      </c>
      <c r="B26" s="76">
        <v>1050</v>
      </c>
    </row>
    <row r="27" spans="1:2" ht="12.75">
      <c r="A27" s="16" t="s">
        <v>444</v>
      </c>
      <c r="B27" s="80">
        <v>175000</v>
      </c>
    </row>
    <row r="28" spans="1:2" ht="12.75">
      <c r="A28" s="16" t="s">
        <v>449</v>
      </c>
      <c r="B28" s="239"/>
    </row>
    <row r="29" spans="1:2" ht="12.75">
      <c r="A29" s="7" t="s">
        <v>319</v>
      </c>
      <c r="B29" s="7"/>
    </row>
    <row r="30" spans="1:2" ht="12.75">
      <c r="A30" s="8" t="s">
        <v>320</v>
      </c>
      <c r="B30" s="76">
        <v>105000</v>
      </c>
    </row>
    <row r="31" spans="1:2" ht="12.75">
      <c r="A31" s="8" t="s">
        <v>321</v>
      </c>
      <c r="B31" s="71">
        <f>B7</f>
        <v>0.062</v>
      </c>
    </row>
    <row r="32" spans="1:2" ht="12.75">
      <c r="A32" s="8" t="s">
        <v>322</v>
      </c>
      <c r="B32" s="71">
        <f>B8</f>
        <v>0.0145</v>
      </c>
    </row>
    <row r="33" spans="1:2" ht="25.5">
      <c r="A33" s="14" t="str">
        <f>"Taxable Amount  for SS ="&amp;DOLLAR(0)&amp;" because "&amp;DOLLAR(B27)&amp;"&gt;"&amp;DOLLAR(B30)</f>
        <v>Taxable Amount  for SS =$0.00 because $175,000.00&gt;$105,000.00</v>
      </c>
      <c r="B33" s="243"/>
    </row>
    <row r="34" spans="1:2" ht="12.75">
      <c r="A34" s="84" t="s">
        <v>323</v>
      </c>
      <c r="B34" s="244"/>
    </row>
    <row r="35" spans="1:2" ht="12.75">
      <c r="A35" s="84" t="s">
        <v>324</v>
      </c>
      <c r="B35" s="209"/>
    </row>
  </sheetData>
  <sheetProtection/>
  <mergeCells count="3">
    <mergeCell ref="A1:B1"/>
    <mergeCell ref="A13:B13"/>
    <mergeCell ref="A25:B25"/>
  </mergeCells>
  <printOptions/>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indexed="43"/>
  </sheetPr>
  <dimension ref="A1:B12"/>
  <sheetViews>
    <sheetView zoomScale="116" zoomScaleNormal="116" zoomScalePageLayoutView="0" workbookViewId="0" topLeftCell="A1">
      <selection activeCell="B10" sqref="B10"/>
    </sheetView>
  </sheetViews>
  <sheetFormatPr defaultColWidth="9.140625" defaultRowHeight="12.75"/>
  <cols>
    <col min="1" max="1" width="56.28125" style="12" customWidth="1"/>
    <col min="2" max="2" width="12.00390625" style="0" bestFit="1" customWidth="1"/>
    <col min="3" max="3" width="1.8515625" style="0" customWidth="1"/>
  </cols>
  <sheetData>
    <row r="1" ht="12.75">
      <c r="A1" s="240" t="s">
        <v>328</v>
      </c>
    </row>
    <row r="2" ht="25.5">
      <c r="A2" s="14" t="s">
        <v>330</v>
      </c>
    </row>
    <row r="3" ht="25.5">
      <c r="A3" s="14" t="s">
        <v>331</v>
      </c>
    </row>
    <row r="4" spans="1:2" ht="25.5">
      <c r="A4" s="14" t="s">
        <v>332</v>
      </c>
      <c r="B4" s="71">
        <v>0.01</v>
      </c>
    </row>
    <row r="5" spans="1:2" ht="25.5">
      <c r="A5" s="14" t="s">
        <v>333</v>
      </c>
      <c r="B5" s="67">
        <v>31800</v>
      </c>
    </row>
    <row r="7" spans="1:2" ht="12.75">
      <c r="A7" s="212" t="s">
        <v>315</v>
      </c>
      <c r="B7" s="212"/>
    </row>
    <row r="8" spans="1:2" ht="12.75">
      <c r="A8" s="14" t="s">
        <v>318</v>
      </c>
      <c r="B8" s="67">
        <v>1750</v>
      </c>
    </row>
    <row r="9" spans="1:2" ht="12.75">
      <c r="A9" s="16" t="s">
        <v>450</v>
      </c>
      <c r="B9" s="85">
        <v>31000</v>
      </c>
    </row>
    <row r="10" spans="1:2" ht="12.75">
      <c r="A10" s="14" t="s">
        <v>335</v>
      </c>
      <c r="B10" s="241"/>
    </row>
    <row r="11" spans="1:2" ht="12.75">
      <c r="A11" s="14" t="s">
        <v>336</v>
      </c>
      <c r="B11" s="241"/>
    </row>
    <row r="12" spans="1:2" ht="12.75">
      <c r="A12" s="14" t="s">
        <v>337</v>
      </c>
      <c r="B12" s="242"/>
    </row>
  </sheetData>
  <sheetProtection/>
  <mergeCells count="1">
    <mergeCell ref="A7:B7"/>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tabColor indexed="10"/>
  </sheetPr>
  <dimension ref="A1:A23"/>
  <sheetViews>
    <sheetView zoomScale="85" zoomScaleNormal="85" zoomScalePageLayoutView="0" workbookViewId="0" topLeftCell="A1">
      <selection activeCell="B1" sqref="B1"/>
    </sheetView>
  </sheetViews>
  <sheetFormatPr defaultColWidth="9.140625" defaultRowHeight="12.75"/>
  <cols>
    <col min="1" max="1" width="80.140625" style="12" customWidth="1"/>
  </cols>
  <sheetData>
    <row r="1" ht="12.75">
      <c r="A1" s="96" t="s">
        <v>358</v>
      </c>
    </row>
    <row r="2" ht="15.75">
      <c r="A2" s="98" t="s">
        <v>347</v>
      </c>
    </row>
    <row r="3" ht="31.5">
      <c r="A3" s="98" t="s">
        <v>348</v>
      </c>
    </row>
    <row r="4" ht="31.5">
      <c r="A4" s="98" t="s">
        <v>349</v>
      </c>
    </row>
    <row r="5" ht="15.75">
      <c r="A5" s="99" t="s">
        <v>350</v>
      </c>
    </row>
    <row r="6" ht="31.5">
      <c r="A6" s="98" t="s">
        <v>351</v>
      </c>
    </row>
    <row r="7" ht="15.75">
      <c r="A7" s="98"/>
    </row>
    <row r="8" ht="12.75">
      <c r="A8" s="96" t="s">
        <v>352</v>
      </c>
    </row>
    <row r="9" ht="31.5">
      <c r="A9" s="98" t="s">
        <v>353</v>
      </c>
    </row>
    <row r="10" ht="47.25">
      <c r="A10" s="98" t="s">
        <v>354</v>
      </c>
    </row>
    <row r="11" ht="15.75">
      <c r="A11" s="99" t="s">
        <v>355</v>
      </c>
    </row>
    <row r="12" ht="15.75">
      <c r="A12" s="99" t="s">
        <v>405</v>
      </c>
    </row>
    <row r="13" ht="31.5">
      <c r="A13" s="98" t="s">
        <v>356</v>
      </c>
    </row>
    <row r="14" ht="63">
      <c r="A14" s="98" t="s">
        <v>357</v>
      </c>
    </row>
    <row r="15" ht="15.75">
      <c r="A15" s="15"/>
    </row>
    <row r="16" ht="15.75">
      <c r="A16" s="101" t="s">
        <v>359</v>
      </c>
    </row>
    <row r="17" ht="15.75">
      <c r="A17" s="100" t="s">
        <v>360</v>
      </c>
    </row>
    <row r="18" ht="15.75">
      <c r="A18" s="97" t="s">
        <v>361</v>
      </c>
    </row>
    <row r="19" ht="15.75">
      <c r="A19" s="97" t="s">
        <v>362</v>
      </c>
    </row>
    <row r="20" ht="31.5">
      <c r="A20" s="97" t="s">
        <v>363</v>
      </c>
    </row>
    <row r="21" ht="15.75">
      <c r="A21" s="100" t="s">
        <v>364</v>
      </c>
    </row>
    <row r="22" ht="15.75">
      <c r="A22" s="97" t="s">
        <v>365</v>
      </c>
    </row>
    <row r="23" ht="15.75">
      <c r="A23" s="97" t="s">
        <v>366</v>
      </c>
    </row>
  </sheetData>
  <sheetProtection/>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sheetPr>
    <tabColor indexed="11"/>
  </sheetPr>
  <dimension ref="A1:G34"/>
  <sheetViews>
    <sheetView zoomScale="115" zoomScaleNormal="115" zoomScalePageLayoutView="0" workbookViewId="0" topLeftCell="A1">
      <selection activeCell="B7" sqref="B7"/>
    </sheetView>
  </sheetViews>
  <sheetFormatPr defaultColWidth="9.140625" defaultRowHeight="12.75"/>
  <cols>
    <col min="1" max="1" width="32.7109375" style="0" bestFit="1" customWidth="1"/>
    <col min="2" max="2" width="10.7109375" style="0" bestFit="1" customWidth="1"/>
    <col min="6" max="6" width="13.28125" style="0" bestFit="1" customWidth="1"/>
    <col min="7" max="7" width="10.140625" style="0" bestFit="1" customWidth="1"/>
  </cols>
  <sheetData>
    <row r="1" spans="1:7" ht="12.75">
      <c r="A1" s="137" t="s">
        <v>367</v>
      </c>
      <c r="B1" s="137"/>
      <c r="F1" s="7" t="s">
        <v>6</v>
      </c>
      <c r="G1" s="7" t="s">
        <v>4</v>
      </c>
    </row>
    <row r="2" spans="1:7" ht="12.75">
      <c r="A2" s="7" t="s">
        <v>61</v>
      </c>
      <c r="B2" s="7" t="s">
        <v>368</v>
      </c>
      <c r="F2" s="7" t="s">
        <v>3</v>
      </c>
      <c r="G2" s="7" t="s">
        <v>173</v>
      </c>
    </row>
    <row r="3" spans="1:7" ht="12.75">
      <c r="A3" s="7" t="s">
        <v>4</v>
      </c>
      <c r="B3" s="7" t="s">
        <v>173</v>
      </c>
      <c r="F3" s="7" t="s">
        <v>1</v>
      </c>
      <c r="G3" s="7" t="s">
        <v>5</v>
      </c>
    </row>
    <row r="4" spans="1:2" ht="12.75">
      <c r="A4" s="7" t="str">
        <f>B3&amp;" Wage ="</f>
        <v>Weekly Wage =</v>
      </c>
      <c r="B4" s="67">
        <v>690</v>
      </c>
    </row>
    <row r="5" spans="1:2" ht="12.75">
      <c r="A5" s="7" t="s">
        <v>0</v>
      </c>
      <c r="B5" s="7" t="s">
        <v>1</v>
      </c>
    </row>
    <row r="6" spans="1:2" ht="12.75">
      <c r="A6" s="7" t="s">
        <v>2</v>
      </c>
      <c r="B6" s="7">
        <v>0</v>
      </c>
    </row>
    <row r="7" spans="1:2" ht="12.75">
      <c r="A7" s="7" t="s">
        <v>7</v>
      </c>
      <c r="B7" s="245"/>
    </row>
    <row r="10" spans="1:2" ht="12.75">
      <c r="A10" s="137" t="s">
        <v>27</v>
      </c>
      <c r="B10" s="137"/>
    </row>
    <row r="11" spans="1:2" ht="12.75">
      <c r="A11" s="7" t="s">
        <v>61</v>
      </c>
      <c r="B11" s="7" t="s">
        <v>368</v>
      </c>
    </row>
    <row r="12" spans="1:2" ht="12.75">
      <c r="A12" s="7" t="s">
        <v>4</v>
      </c>
      <c r="B12" s="7" t="s">
        <v>173</v>
      </c>
    </row>
    <row r="13" spans="1:2" ht="12.75">
      <c r="A13" s="7" t="str">
        <f>B12&amp;" Gross Pay ="</f>
        <v>Weekly Gross Pay =</v>
      </c>
      <c r="B13" s="67">
        <v>1105.5</v>
      </c>
    </row>
    <row r="14" spans="1:2" ht="12.75">
      <c r="A14" s="7" t="s">
        <v>0</v>
      </c>
      <c r="B14" s="7" t="s">
        <v>3</v>
      </c>
    </row>
    <row r="15" spans="1:2" ht="12.75">
      <c r="A15" s="7" t="s">
        <v>2</v>
      </c>
      <c r="B15" s="7">
        <v>4</v>
      </c>
    </row>
    <row r="16" spans="1:2" ht="12.75">
      <c r="A16" s="7" t="s">
        <v>7</v>
      </c>
      <c r="B16" s="245"/>
    </row>
    <row r="19" spans="1:2" ht="12.75">
      <c r="A19" s="137" t="s">
        <v>28</v>
      </c>
      <c r="B19" s="137"/>
    </row>
    <row r="20" spans="1:2" ht="12.75">
      <c r="A20" s="7" t="s">
        <v>61</v>
      </c>
      <c r="B20" s="7" t="s">
        <v>368</v>
      </c>
    </row>
    <row r="21" spans="1:2" ht="12.75">
      <c r="A21" s="7" t="s">
        <v>4</v>
      </c>
      <c r="B21" s="7" t="s">
        <v>5</v>
      </c>
    </row>
    <row r="22" spans="1:2" ht="12.75">
      <c r="A22" s="7" t="str">
        <f>B21&amp;" Gross Pay ="</f>
        <v>Bi-Weekly Gross Pay =</v>
      </c>
      <c r="B22" s="67">
        <v>1405</v>
      </c>
    </row>
    <row r="23" spans="1:2" ht="12.75">
      <c r="A23" s="7" t="s">
        <v>0</v>
      </c>
      <c r="B23" s="7" t="s">
        <v>1</v>
      </c>
    </row>
    <row r="24" spans="1:2" ht="12.75">
      <c r="A24" s="7" t="s">
        <v>2</v>
      </c>
      <c r="B24" s="7">
        <v>2</v>
      </c>
    </row>
    <row r="25" spans="1:2" ht="12.75">
      <c r="A25" s="7" t="s">
        <v>7</v>
      </c>
      <c r="B25" s="245"/>
    </row>
    <row r="28" spans="1:2" ht="12.75">
      <c r="A28" s="137" t="s">
        <v>29</v>
      </c>
      <c r="B28" s="137"/>
    </row>
    <row r="29" spans="1:2" ht="12.75">
      <c r="A29" s="7" t="s">
        <v>61</v>
      </c>
      <c r="B29" s="7" t="s">
        <v>368</v>
      </c>
    </row>
    <row r="30" spans="1:2" ht="12.75">
      <c r="A30" s="7" t="s">
        <v>4</v>
      </c>
      <c r="B30" s="7" t="s">
        <v>5</v>
      </c>
    </row>
    <row r="31" spans="1:2" ht="12.75">
      <c r="A31" s="7" t="str">
        <f>B30&amp;" Gross Pay ="</f>
        <v>Bi-Weekly Gross Pay =</v>
      </c>
      <c r="B31" s="67">
        <v>1111.25</v>
      </c>
    </row>
    <row r="32" spans="1:2" ht="12.75">
      <c r="A32" s="7" t="s">
        <v>0</v>
      </c>
      <c r="B32" s="7" t="s">
        <v>3</v>
      </c>
    </row>
    <row r="33" spans="1:2" ht="12.75">
      <c r="A33" s="7" t="s">
        <v>2</v>
      </c>
      <c r="B33" s="7">
        <v>6</v>
      </c>
    </row>
    <row r="34" spans="1:2" ht="12.75">
      <c r="A34" s="7" t="s">
        <v>7</v>
      </c>
      <c r="B34" s="245"/>
    </row>
  </sheetData>
  <sheetProtection/>
  <dataValidations count="2">
    <dataValidation type="list" allowBlank="1" showInputMessage="1" showErrorMessage="1" sqref="B5 B32 B23 B14">
      <formula1>$F$2:$F$3</formula1>
    </dataValidation>
    <dataValidation type="list" allowBlank="1" showInputMessage="1" showErrorMessage="1" sqref="B3 B30 B21 B12">
      <formula1>$G$2:$G$3</formula1>
    </dataValidation>
  </dataValidation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sheetPr>
    <tabColor indexed="12"/>
  </sheetPr>
  <dimension ref="A1:M139"/>
  <sheetViews>
    <sheetView zoomScale="85" zoomScaleNormal="85" zoomScalePageLayoutView="0" workbookViewId="0" topLeftCell="A1">
      <pane xSplit="2" ySplit="4" topLeftCell="C5" activePane="bottomRight" state="frozen"/>
      <selection pane="topLeft" activeCell="A15" sqref="A15:B15"/>
      <selection pane="topRight" activeCell="A15" sqref="A15:B15"/>
      <selection pane="bottomLeft" activeCell="A15" sqref="A15:B15"/>
      <selection pane="bottomRight" activeCell="C5" sqref="C5"/>
    </sheetView>
  </sheetViews>
  <sheetFormatPr defaultColWidth="9.140625" defaultRowHeight="12.75"/>
  <sheetData>
    <row r="1" spans="1:13" ht="20.25">
      <c r="A1" s="86" t="s">
        <v>338</v>
      </c>
      <c r="B1" s="86"/>
      <c r="C1" s="86"/>
      <c r="D1" s="86"/>
      <c r="E1" s="86"/>
      <c r="F1" s="86"/>
      <c r="G1" s="86"/>
      <c r="H1" s="86"/>
      <c r="I1" s="86"/>
      <c r="J1" s="86"/>
      <c r="K1" s="86"/>
      <c r="L1" s="86"/>
      <c r="M1" s="86"/>
    </row>
    <row r="2" spans="1:13" ht="12.75">
      <c r="A2" s="87" t="s">
        <v>339</v>
      </c>
      <c r="B2" s="87"/>
      <c r="C2" s="88" t="s">
        <v>340</v>
      </c>
      <c r="D2" s="88"/>
      <c r="E2" s="88"/>
      <c r="F2" s="88"/>
      <c r="G2" s="88"/>
      <c r="H2" s="88"/>
      <c r="I2" s="88"/>
      <c r="J2" s="88"/>
      <c r="K2" s="88"/>
      <c r="L2" s="88"/>
      <c r="M2" s="88"/>
    </row>
    <row r="3" spans="1:13" ht="12.75">
      <c r="A3" s="213" t="s">
        <v>341</v>
      </c>
      <c r="B3" s="213" t="s">
        <v>342</v>
      </c>
      <c r="C3" s="89">
        <v>0</v>
      </c>
      <c r="D3" s="89">
        <v>1</v>
      </c>
      <c r="E3" s="89">
        <v>2</v>
      </c>
      <c r="F3" s="89">
        <v>3</v>
      </c>
      <c r="G3" s="89">
        <v>4</v>
      </c>
      <c r="H3" s="89">
        <v>5</v>
      </c>
      <c r="I3" s="89">
        <v>6</v>
      </c>
      <c r="J3" s="89">
        <v>7</v>
      </c>
      <c r="K3" s="89">
        <v>8</v>
      </c>
      <c r="L3" s="89">
        <v>9</v>
      </c>
      <c r="M3" s="89">
        <v>10</v>
      </c>
    </row>
    <row r="4" spans="1:13" ht="12.75">
      <c r="A4" s="213"/>
      <c r="B4" s="213"/>
      <c r="C4" s="90" t="s">
        <v>343</v>
      </c>
      <c r="D4" s="90"/>
      <c r="E4" s="90"/>
      <c r="F4" s="90"/>
      <c r="G4" s="90"/>
      <c r="H4" s="90"/>
      <c r="I4" s="90"/>
      <c r="J4" s="90"/>
      <c r="K4" s="90"/>
      <c r="L4" s="90"/>
      <c r="M4" s="90"/>
    </row>
    <row r="5" spans="1:13" ht="12.75">
      <c r="A5" s="91">
        <v>0</v>
      </c>
      <c r="B5" s="91">
        <v>55</v>
      </c>
      <c r="C5" s="92">
        <v>0</v>
      </c>
      <c r="D5" s="92">
        <v>0</v>
      </c>
      <c r="E5" s="92">
        <v>0</v>
      </c>
      <c r="F5" s="92">
        <v>0</v>
      </c>
      <c r="G5" s="92">
        <v>0</v>
      </c>
      <c r="H5" s="92">
        <v>0</v>
      </c>
      <c r="I5" s="92">
        <v>0</v>
      </c>
      <c r="J5" s="92">
        <v>0</v>
      </c>
      <c r="K5" s="92">
        <v>0</v>
      </c>
      <c r="L5" s="92">
        <v>0</v>
      </c>
      <c r="M5" s="92">
        <v>0</v>
      </c>
    </row>
    <row r="6" spans="1:13" ht="12.75">
      <c r="A6" s="93">
        <v>55</v>
      </c>
      <c r="B6" s="93">
        <v>60</v>
      </c>
      <c r="C6" s="94">
        <v>1</v>
      </c>
      <c r="D6" s="94">
        <v>0</v>
      </c>
      <c r="E6" s="94">
        <v>0</v>
      </c>
      <c r="F6" s="94">
        <v>0</v>
      </c>
      <c r="G6" s="94">
        <v>0</v>
      </c>
      <c r="H6" s="94">
        <v>0</v>
      </c>
      <c r="I6" s="94">
        <v>0</v>
      </c>
      <c r="J6" s="94">
        <v>0</v>
      </c>
      <c r="K6" s="94">
        <v>0</v>
      </c>
      <c r="L6" s="94">
        <v>0</v>
      </c>
      <c r="M6" s="94">
        <v>0</v>
      </c>
    </row>
    <row r="7" spans="1:13" ht="12.75">
      <c r="A7" s="93">
        <v>60</v>
      </c>
      <c r="B7" s="93">
        <v>65</v>
      </c>
      <c r="C7" s="94">
        <v>1</v>
      </c>
      <c r="D7" s="94">
        <v>0</v>
      </c>
      <c r="E7" s="94">
        <v>0</v>
      </c>
      <c r="F7" s="94">
        <v>0</v>
      </c>
      <c r="G7" s="94">
        <v>0</v>
      </c>
      <c r="H7" s="94">
        <v>0</v>
      </c>
      <c r="I7" s="94">
        <v>0</v>
      </c>
      <c r="J7" s="94">
        <v>0</v>
      </c>
      <c r="K7" s="94">
        <v>0</v>
      </c>
      <c r="L7" s="94">
        <v>0</v>
      </c>
      <c r="M7" s="94">
        <v>0</v>
      </c>
    </row>
    <row r="8" spans="1:13" ht="12.75">
      <c r="A8" s="93">
        <v>65</v>
      </c>
      <c r="B8" s="93">
        <v>70</v>
      </c>
      <c r="C8" s="94">
        <v>2</v>
      </c>
      <c r="D8" s="94">
        <v>0</v>
      </c>
      <c r="E8" s="94">
        <v>0</v>
      </c>
      <c r="F8" s="94">
        <v>0</v>
      </c>
      <c r="G8" s="94">
        <v>0</v>
      </c>
      <c r="H8" s="94">
        <v>0</v>
      </c>
      <c r="I8" s="94">
        <v>0</v>
      </c>
      <c r="J8" s="94">
        <v>0</v>
      </c>
      <c r="K8" s="94">
        <v>0</v>
      </c>
      <c r="L8" s="94">
        <v>0</v>
      </c>
      <c r="M8" s="94">
        <v>0</v>
      </c>
    </row>
    <row r="9" spans="1:13" ht="12.75">
      <c r="A9" s="93">
        <v>70</v>
      </c>
      <c r="B9" s="93">
        <v>75</v>
      </c>
      <c r="C9" s="94">
        <v>2</v>
      </c>
      <c r="D9" s="94">
        <v>0</v>
      </c>
      <c r="E9" s="94">
        <v>0</v>
      </c>
      <c r="F9" s="94">
        <v>0</v>
      </c>
      <c r="G9" s="94">
        <v>0</v>
      </c>
      <c r="H9" s="94">
        <v>0</v>
      </c>
      <c r="I9" s="94">
        <v>0</v>
      </c>
      <c r="J9" s="94">
        <v>0</v>
      </c>
      <c r="K9" s="94">
        <v>0</v>
      </c>
      <c r="L9" s="94">
        <v>0</v>
      </c>
      <c r="M9" s="94">
        <v>0</v>
      </c>
    </row>
    <row r="10" spans="1:13" ht="12.75">
      <c r="A10" s="93">
        <v>75</v>
      </c>
      <c r="B10" s="93">
        <v>80</v>
      </c>
      <c r="C10" s="94">
        <v>3</v>
      </c>
      <c r="D10" s="94">
        <v>0</v>
      </c>
      <c r="E10" s="94">
        <v>0</v>
      </c>
      <c r="F10" s="94">
        <v>0</v>
      </c>
      <c r="G10" s="94">
        <v>0</v>
      </c>
      <c r="H10" s="94">
        <v>0</v>
      </c>
      <c r="I10" s="94">
        <v>0</v>
      </c>
      <c r="J10" s="94">
        <v>0</v>
      </c>
      <c r="K10" s="94">
        <v>0</v>
      </c>
      <c r="L10" s="94">
        <v>0</v>
      </c>
      <c r="M10" s="94">
        <v>0</v>
      </c>
    </row>
    <row r="11" spans="1:13" ht="12.75">
      <c r="A11" s="93">
        <v>80</v>
      </c>
      <c r="B11" s="93">
        <v>85</v>
      </c>
      <c r="C11" s="94">
        <v>3</v>
      </c>
      <c r="D11" s="94">
        <v>0</v>
      </c>
      <c r="E11" s="94">
        <v>0</v>
      </c>
      <c r="F11" s="94">
        <v>0</v>
      </c>
      <c r="G11" s="94">
        <v>0</v>
      </c>
      <c r="H11" s="94">
        <v>0</v>
      </c>
      <c r="I11" s="94">
        <v>0</v>
      </c>
      <c r="J11" s="94">
        <v>0</v>
      </c>
      <c r="K11" s="94">
        <v>0</v>
      </c>
      <c r="L11" s="94">
        <v>0</v>
      </c>
      <c r="M11" s="94">
        <v>0</v>
      </c>
    </row>
    <row r="12" spans="1:13" ht="12.75">
      <c r="A12" s="93">
        <v>85</v>
      </c>
      <c r="B12" s="93">
        <v>90</v>
      </c>
      <c r="C12" s="94">
        <v>4</v>
      </c>
      <c r="D12" s="94">
        <v>0</v>
      </c>
      <c r="E12" s="94">
        <v>0</v>
      </c>
      <c r="F12" s="94">
        <v>0</v>
      </c>
      <c r="G12" s="94">
        <v>0</v>
      </c>
      <c r="H12" s="94">
        <v>0</v>
      </c>
      <c r="I12" s="94">
        <v>0</v>
      </c>
      <c r="J12" s="94">
        <v>0</v>
      </c>
      <c r="K12" s="94">
        <v>0</v>
      </c>
      <c r="L12" s="94">
        <v>0</v>
      </c>
      <c r="M12" s="94">
        <v>0</v>
      </c>
    </row>
    <row r="13" spans="1:13" ht="12.75">
      <c r="A13" s="93">
        <v>90</v>
      </c>
      <c r="B13" s="93">
        <v>95</v>
      </c>
      <c r="C13" s="94">
        <v>4</v>
      </c>
      <c r="D13" s="94">
        <v>0</v>
      </c>
      <c r="E13" s="94">
        <v>0</v>
      </c>
      <c r="F13" s="94">
        <v>0</v>
      </c>
      <c r="G13" s="94">
        <v>0</v>
      </c>
      <c r="H13" s="94">
        <v>0</v>
      </c>
      <c r="I13" s="94">
        <v>0</v>
      </c>
      <c r="J13" s="94">
        <v>0</v>
      </c>
      <c r="K13" s="94">
        <v>0</v>
      </c>
      <c r="L13" s="94">
        <v>0</v>
      </c>
      <c r="M13" s="94">
        <v>0</v>
      </c>
    </row>
    <row r="14" spans="1:13" ht="12.75">
      <c r="A14" s="93">
        <v>95</v>
      </c>
      <c r="B14" s="93">
        <v>100</v>
      </c>
      <c r="C14" s="94">
        <v>5</v>
      </c>
      <c r="D14" s="94">
        <v>0</v>
      </c>
      <c r="E14" s="94">
        <v>0</v>
      </c>
      <c r="F14" s="94">
        <v>0</v>
      </c>
      <c r="G14" s="94">
        <v>0</v>
      </c>
      <c r="H14" s="94">
        <v>0</v>
      </c>
      <c r="I14" s="94">
        <v>0</v>
      </c>
      <c r="J14" s="94">
        <v>0</v>
      </c>
      <c r="K14" s="94">
        <v>0</v>
      </c>
      <c r="L14" s="94">
        <v>0</v>
      </c>
      <c r="M14" s="94">
        <v>0</v>
      </c>
    </row>
    <row r="15" spans="1:13" ht="12.75">
      <c r="A15" s="93">
        <v>100</v>
      </c>
      <c r="B15" s="93">
        <v>105</v>
      </c>
      <c r="C15" s="94">
        <v>5</v>
      </c>
      <c r="D15" s="94">
        <v>0</v>
      </c>
      <c r="E15" s="94">
        <v>0</v>
      </c>
      <c r="F15" s="94">
        <v>0</v>
      </c>
      <c r="G15" s="94">
        <v>0</v>
      </c>
      <c r="H15" s="94">
        <v>0</v>
      </c>
      <c r="I15" s="94">
        <v>0</v>
      </c>
      <c r="J15" s="94">
        <v>0</v>
      </c>
      <c r="K15" s="94">
        <v>0</v>
      </c>
      <c r="L15" s="94">
        <v>0</v>
      </c>
      <c r="M15" s="94">
        <v>0</v>
      </c>
    </row>
    <row r="16" spans="1:13" ht="12.75">
      <c r="A16" s="93">
        <v>105</v>
      </c>
      <c r="B16" s="93">
        <v>110</v>
      </c>
      <c r="C16" s="94">
        <v>6</v>
      </c>
      <c r="D16" s="94">
        <v>0</v>
      </c>
      <c r="E16" s="94">
        <v>0</v>
      </c>
      <c r="F16" s="94">
        <v>0</v>
      </c>
      <c r="G16" s="94">
        <v>0</v>
      </c>
      <c r="H16" s="94">
        <v>0</v>
      </c>
      <c r="I16" s="94">
        <v>0</v>
      </c>
      <c r="J16" s="94">
        <v>0</v>
      </c>
      <c r="K16" s="94">
        <v>0</v>
      </c>
      <c r="L16" s="94">
        <v>0</v>
      </c>
      <c r="M16" s="94">
        <v>0</v>
      </c>
    </row>
    <row r="17" spans="1:13" ht="12.75">
      <c r="A17" s="93">
        <v>110</v>
      </c>
      <c r="B17" s="93">
        <v>115</v>
      </c>
      <c r="C17" s="94">
        <v>6</v>
      </c>
      <c r="D17" s="94">
        <v>0</v>
      </c>
      <c r="E17" s="94">
        <v>0</v>
      </c>
      <c r="F17" s="94">
        <v>0</v>
      </c>
      <c r="G17" s="94">
        <v>0</v>
      </c>
      <c r="H17" s="94">
        <v>0</v>
      </c>
      <c r="I17" s="94">
        <v>0</v>
      </c>
      <c r="J17" s="94">
        <v>0</v>
      </c>
      <c r="K17" s="94">
        <v>0</v>
      </c>
      <c r="L17" s="94">
        <v>0</v>
      </c>
      <c r="M17" s="94">
        <v>0</v>
      </c>
    </row>
    <row r="18" spans="1:13" ht="12.75">
      <c r="A18" s="93">
        <v>115</v>
      </c>
      <c r="B18" s="93">
        <v>120</v>
      </c>
      <c r="C18" s="94">
        <v>7</v>
      </c>
      <c r="D18" s="94">
        <v>0</v>
      </c>
      <c r="E18" s="94">
        <v>0</v>
      </c>
      <c r="F18" s="94">
        <v>0</v>
      </c>
      <c r="G18" s="94">
        <v>0</v>
      </c>
      <c r="H18" s="94">
        <v>0</v>
      </c>
      <c r="I18" s="94">
        <v>0</v>
      </c>
      <c r="J18" s="94">
        <v>0</v>
      </c>
      <c r="K18" s="94">
        <v>0</v>
      </c>
      <c r="L18" s="94">
        <v>0</v>
      </c>
      <c r="M18" s="94">
        <v>0</v>
      </c>
    </row>
    <row r="19" spans="1:13" ht="12.75">
      <c r="A19" s="93">
        <v>120</v>
      </c>
      <c r="B19" s="93">
        <v>125</v>
      </c>
      <c r="C19" s="94">
        <v>7</v>
      </c>
      <c r="D19" s="94">
        <v>1</v>
      </c>
      <c r="E19" s="94">
        <v>0</v>
      </c>
      <c r="F19" s="94">
        <v>0</v>
      </c>
      <c r="G19" s="94">
        <v>0</v>
      </c>
      <c r="H19" s="94">
        <v>0</v>
      </c>
      <c r="I19" s="94">
        <v>0</v>
      </c>
      <c r="J19" s="94">
        <v>0</v>
      </c>
      <c r="K19" s="94">
        <v>0</v>
      </c>
      <c r="L19" s="94">
        <v>0</v>
      </c>
      <c r="M19" s="94">
        <v>0</v>
      </c>
    </row>
    <row r="20" spans="1:13" ht="12.75">
      <c r="A20" s="93">
        <v>125</v>
      </c>
      <c r="B20" s="93">
        <v>130</v>
      </c>
      <c r="C20" s="94">
        <v>8</v>
      </c>
      <c r="D20" s="94">
        <v>1</v>
      </c>
      <c r="E20" s="94">
        <v>0</v>
      </c>
      <c r="F20" s="94">
        <v>0</v>
      </c>
      <c r="G20" s="94">
        <v>0</v>
      </c>
      <c r="H20" s="94">
        <v>0</v>
      </c>
      <c r="I20" s="94">
        <v>0</v>
      </c>
      <c r="J20" s="94">
        <v>0</v>
      </c>
      <c r="K20" s="94">
        <v>0</v>
      </c>
      <c r="L20" s="94">
        <v>0</v>
      </c>
      <c r="M20" s="94">
        <v>0</v>
      </c>
    </row>
    <row r="21" spans="1:13" ht="12.75">
      <c r="A21" s="93">
        <v>130</v>
      </c>
      <c r="B21" s="93">
        <v>135</v>
      </c>
      <c r="C21" s="94">
        <v>8</v>
      </c>
      <c r="D21" s="94">
        <v>2</v>
      </c>
      <c r="E21" s="94">
        <v>0</v>
      </c>
      <c r="F21" s="94">
        <v>0</v>
      </c>
      <c r="G21" s="94">
        <v>0</v>
      </c>
      <c r="H21" s="94">
        <v>0</v>
      </c>
      <c r="I21" s="94">
        <v>0</v>
      </c>
      <c r="J21" s="94">
        <v>0</v>
      </c>
      <c r="K21" s="94">
        <v>0</v>
      </c>
      <c r="L21" s="94">
        <v>0</v>
      </c>
      <c r="M21" s="94">
        <v>0</v>
      </c>
    </row>
    <row r="22" spans="1:13" ht="12.75">
      <c r="A22" s="93">
        <v>135</v>
      </c>
      <c r="B22" s="93">
        <v>140</v>
      </c>
      <c r="C22" s="94">
        <v>9</v>
      </c>
      <c r="D22" s="94">
        <v>2</v>
      </c>
      <c r="E22" s="94">
        <v>0</v>
      </c>
      <c r="F22" s="94">
        <v>0</v>
      </c>
      <c r="G22" s="94">
        <v>0</v>
      </c>
      <c r="H22" s="94">
        <v>0</v>
      </c>
      <c r="I22" s="94">
        <v>0</v>
      </c>
      <c r="J22" s="94">
        <v>0</v>
      </c>
      <c r="K22" s="94">
        <v>0</v>
      </c>
      <c r="L22" s="94">
        <v>0</v>
      </c>
      <c r="M22" s="94">
        <v>0</v>
      </c>
    </row>
    <row r="23" spans="1:13" ht="12.75">
      <c r="A23" s="93">
        <v>140</v>
      </c>
      <c r="B23" s="93">
        <v>145</v>
      </c>
      <c r="C23" s="94">
        <v>9</v>
      </c>
      <c r="D23" s="94">
        <v>3</v>
      </c>
      <c r="E23" s="94">
        <v>0</v>
      </c>
      <c r="F23" s="94">
        <v>0</v>
      </c>
      <c r="G23" s="94">
        <v>0</v>
      </c>
      <c r="H23" s="94">
        <v>0</v>
      </c>
      <c r="I23" s="94">
        <v>0</v>
      </c>
      <c r="J23" s="94">
        <v>0</v>
      </c>
      <c r="K23" s="94">
        <v>0</v>
      </c>
      <c r="L23" s="94">
        <v>0</v>
      </c>
      <c r="M23" s="94">
        <v>0</v>
      </c>
    </row>
    <row r="24" spans="1:13" ht="12.75">
      <c r="A24" s="93">
        <v>145</v>
      </c>
      <c r="B24" s="93">
        <v>150</v>
      </c>
      <c r="C24" s="94">
        <v>10</v>
      </c>
      <c r="D24" s="94">
        <v>3</v>
      </c>
      <c r="E24" s="94">
        <v>0</v>
      </c>
      <c r="F24" s="94">
        <v>0</v>
      </c>
      <c r="G24" s="94">
        <v>0</v>
      </c>
      <c r="H24" s="94">
        <v>0</v>
      </c>
      <c r="I24" s="94">
        <v>0</v>
      </c>
      <c r="J24" s="94">
        <v>0</v>
      </c>
      <c r="K24" s="94">
        <v>0</v>
      </c>
      <c r="L24" s="94">
        <v>0</v>
      </c>
      <c r="M24" s="94">
        <v>0</v>
      </c>
    </row>
    <row r="25" spans="1:13" ht="12.75">
      <c r="A25" s="93">
        <v>150</v>
      </c>
      <c r="B25" s="93">
        <v>155</v>
      </c>
      <c r="C25" s="94">
        <v>10</v>
      </c>
      <c r="D25" s="94">
        <v>4</v>
      </c>
      <c r="E25" s="94">
        <v>0</v>
      </c>
      <c r="F25" s="94">
        <v>0</v>
      </c>
      <c r="G25" s="94">
        <v>0</v>
      </c>
      <c r="H25" s="94">
        <v>0</v>
      </c>
      <c r="I25" s="94">
        <v>0</v>
      </c>
      <c r="J25" s="94">
        <v>0</v>
      </c>
      <c r="K25" s="94">
        <v>0</v>
      </c>
      <c r="L25" s="94">
        <v>0</v>
      </c>
      <c r="M25" s="94">
        <v>0</v>
      </c>
    </row>
    <row r="26" spans="1:13" ht="12.75">
      <c r="A26" s="93">
        <v>155</v>
      </c>
      <c r="B26" s="93">
        <v>160</v>
      </c>
      <c r="C26" s="94">
        <v>11</v>
      </c>
      <c r="D26" s="94">
        <v>4</v>
      </c>
      <c r="E26" s="94">
        <v>0</v>
      </c>
      <c r="F26" s="94">
        <v>0</v>
      </c>
      <c r="G26" s="94">
        <v>0</v>
      </c>
      <c r="H26" s="94">
        <v>0</v>
      </c>
      <c r="I26" s="94">
        <v>0</v>
      </c>
      <c r="J26" s="94">
        <v>0</v>
      </c>
      <c r="K26" s="94">
        <v>0</v>
      </c>
      <c r="L26" s="94">
        <v>0</v>
      </c>
      <c r="M26" s="94">
        <v>0</v>
      </c>
    </row>
    <row r="27" spans="1:13" ht="12.75">
      <c r="A27" s="93">
        <v>160</v>
      </c>
      <c r="B27" s="93">
        <v>165</v>
      </c>
      <c r="C27" s="94">
        <v>11</v>
      </c>
      <c r="D27" s="94">
        <v>5</v>
      </c>
      <c r="E27" s="94">
        <v>0</v>
      </c>
      <c r="F27" s="94">
        <v>0</v>
      </c>
      <c r="G27" s="94">
        <v>0</v>
      </c>
      <c r="H27" s="94">
        <v>0</v>
      </c>
      <c r="I27" s="94">
        <v>0</v>
      </c>
      <c r="J27" s="94">
        <v>0</v>
      </c>
      <c r="K27" s="94">
        <v>0</v>
      </c>
      <c r="L27" s="94">
        <v>0</v>
      </c>
      <c r="M27" s="94">
        <v>0</v>
      </c>
    </row>
    <row r="28" spans="1:13" ht="12.75">
      <c r="A28" s="93">
        <v>165</v>
      </c>
      <c r="B28" s="93">
        <v>170</v>
      </c>
      <c r="C28" s="94">
        <v>12</v>
      </c>
      <c r="D28" s="94">
        <v>5</v>
      </c>
      <c r="E28" s="94">
        <v>0</v>
      </c>
      <c r="F28" s="94">
        <v>0</v>
      </c>
      <c r="G28" s="94">
        <v>0</v>
      </c>
      <c r="H28" s="94">
        <v>0</v>
      </c>
      <c r="I28" s="94">
        <v>0</v>
      </c>
      <c r="J28" s="94">
        <v>0</v>
      </c>
      <c r="K28" s="94">
        <v>0</v>
      </c>
      <c r="L28" s="94">
        <v>0</v>
      </c>
      <c r="M28" s="94">
        <v>0</v>
      </c>
    </row>
    <row r="29" spans="1:13" ht="12.75">
      <c r="A29" s="93">
        <v>170</v>
      </c>
      <c r="B29" s="93">
        <v>175</v>
      </c>
      <c r="C29" s="94">
        <v>12</v>
      </c>
      <c r="D29" s="94">
        <v>6</v>
      </c>
      <c r="E29" s="94">
        <v>0</v>
      </c>
      <c r="F29" s="94">
        <v>0</v>
      </c>
      <c r="G29" s="94">
        <v>0</v>
      </c>
      <c r="H29" s="94">
        <v>0</v>
      </c>
      <c r="I29" s="94">
        <v>0</v>
      </c>
      <c r="J29" s="94">
        <v>0</v>
      </c>
      <c r="K29" s="94">
        <v>0</v>
      </c>
      <c r="L29" s="94">
        <v>0</v>
      </c>
      <c r="M29" s="94">
        <v>0</v>
      </c>
    </row>
    <row r="30" spans="1:13" ht="12.75">
      <c r="A30" s="93">
        <v>175</v>
      </c>
      <c r="B30" s="93">
        <v>180</v>
      </c>
      <c r="C30" s="94">
        <v>13</v>
      </c>
      <c r="D30" s="94">
        <v>6</v>
      </c>
      <c r="E30" s="94">
        <v>0</v>
      </c>
      <c r="F30" s="94">
        <v>0</v>
      </c>
      <c r="G30" s="94">
        <v>0</v>
      </c>
      <c r="H30" s="94">
        <v>0</v>
      </c>
      <c r="I30" s="94">
        <v>0</v>
      </c>
      <c r="J30" s="94">
        <v>0</v>
      </c>
      <c r="K30" s="94">
        <v>0</v>
      </c>
      <c r="L30" s="94">
        <v>0</v>
      </c>
      <c r="M30" s="94">
        <v>0</v>
      </c>
    </row>
    <row r="31" spans="1:13" ht="12.75">
      <c r="A31" s="93">
        <v>180</v>
      </c>
      <c r="B31" s="93">
        <v>185</v>
      </c>
      <c r="C31" s="94">
        <v>13</v>
      </c>
      <c r="D31" s="94">
        <v>7</v>
      </c>
      <c r="E31" s="94">
        <v>0</v>
      </c>
      <c r="F31" s="94">
        <v>0</v>
      </c>
      <c r="G31" s="94">
        <v>0</v>
      </c>
      <c r="H31" s="94">
        <v>0</v>
      </c>
      <c r="I31" s="94">
        <v>0</v>
      </c>
      <c r="J31" s="94">
        <v>0</v>
      </c>
      <c r="K31" s="94">
        <v>0</v>
      </c>
      <c r="L31" s="94">
        <v>0</v>
      </c>
      <c r="M31" s="94">
        <v>0</v>
      </c>
    </row>
    <row r="32" spans="1:13" ht="12.75">
      <c r="A32" s="93">
        <v>185</v>
      </c>
      <c r="B32" s="93">
        <v>190</v>
      </c>
      <c r="C32" s="94">
        <v>14</v>
      </c>
      <c r="D32" s="94">
        <v>7</v>
      </c>
      <c r="E32" s="94">
        <v>1</v>
      </c>
      <c r="F32" s="94">
        <v>0</v>
      </c>
      <c r="G32" s="94">
        <v>0</v>
      </c>
      <c r="H32" s="94">
        <v>0</v>
      </c>
      <c r="I32" s="94">
        <v>0</v>
      </c>
      <c r="J32" s="94">
        <v>0</v>
      </c>
      <c r="K32" s="94">
        <v>0</v>
      </c>
      <c r="L32" s="94">
        <v>0</v>
      </c>
      <c r="M32" s="94">
        <v>0</v>
      </c>
    </row>
    <row r="33" spans="1:13" ht="12.75">
      <c r="A33" s="93">
        <v>190</v>
      </c>
      <c r="B33" s="93">
        <v>195</v>
      </c>
      <c r="C33" s="94">
        <v>14</v>
      </c>
      <c r="D33" s="94">
        <v>8</v>
      </c>
      <c r="E33" s="94">
        <v>1</v>
      </c>
      <c r="F33" s="94">
        <v>0</v>
      </c>
      <c r="G33" s="94">
        <v>0</v>
      </c>
      <c r="H33" s="94">
        <v>0</v>
      </c>
      <c r="I33" s="94">
        <v>0</v>
      </c>
      <c r="J33" s="94">
        <v>0</v>
      </c>
      <c r="K33" s="94">
        <v>0</v>
      </c>
      <c r="L33" s="94">
        <v>0</v>
      </c>
      <c r="M33" s="94">
        <v>0</v>
      </c>
    </row>
    <row r="34" spans="1:13" ht="12.75">
      <c r="A34" s="93">
        <v>195</v>
      </c>
      <c r="B34" s="93">
        <v>200</v>
      </c>
      <c r="C34" s="94">
        <v>15</v>
      </c>
      <c r="D34" s="94">
        <v>8</v>
      </c>
      <c r="E34" s="94">
        <v>2</v>
      </c>
      <c r="F34" s="94">
        <v>0</v>
      </c>
      <c r="G34" s="94">
        <v>0</v>
      </c>
      <c r="H34" s="94">
        <v>0</v>
      </c>
      <c r="I34" s="94">
        <v>0</v>
      </c>
      <c r="J34" s="94">
        <v>0</v>
      </c>
      <c r="K34" s="94">
        <v>0</v>
      </c>
      <c r="L34" s="94">
        <v>0</v>
      </c>
      <c r="M34" s="94">
        <v>0</v>
      </c>
    </row>
    <row r="35" spans="1:13" ht="12.75">
      <c r="A35" s="93">
        <v>200</v>
      </c>
      <c r="B35" s="93">
        <v>210</v>
      </c>
      <c r="C35" s="94">
        <v>16</v>
      </c>
      <c r="D35" s="94">
        <v>9</v>
      </c>
      <c r="E35" s="94">
        <v>2</v>
      </c>
      <c r="F35" s="94">
        <v>0</v>
      </c>
      <c r="G35" s="94">
        <v>0</v>
      </c>
      <c r="H35" s="94">
        <v>0</v>
      </c>
      <c r="I35" s="94">
        <v>0</v>
      </c>
      <c r="J35" s="94">
        <v>0</v>
      </c>
      <c r="K35" s="94">
        <v>0</v>
      </c>
      <c r="L35" s="94">
        <v>0</v>
      </c>
      <c r="M35" s="94">
        <v>0</v>
      </c>
    </row>
    <row r="36" spans="1:13" ht="12.75">
      <c r="A36" s="93">
        <v>210</v>
      </c>
      <c r="B36" s="93">
        <v>220</v>
      </c>
      <c r="C36" s="94">
        <v>17</v>
      </c>
      <c r="D36" s="94">
        <v>10</v>
      </c>
      <c r="E36" s="94">
        <v>3</v>
      </c>
      <c r="F36" s="94">
        <v>0</v>
      </c>
      <c r="G36" s="94">
        <v>0</v>
      </c>
      <c r="H36" s="94">
        <v>0</v>
      </c>
      <c r="I36" s="94">
        <v>0</v>
      </c>
      <c r="J36" s="94">
        <v>0</v>
      </c>
      <c r="K36" s="94">
        <v>0</v>
      </c>
      <c r="L36" s="94">
        <v>0</v>
      </c>
      <c r="M36" s="94">
        <v>0</v>
      </c>
    </row>
    <row r="37" spans="1:13" ht="12.75">
      <c r="A37" s="93">
        <v>220</v>
      </c>
      <c r="B37" s="93">
        <v>230</v>
      </c>
      <c r="C37" s="94">
        <v>19</v>
      </c>
      <c r="D37" s="94">
        <v>11</v>
      </c>
      <c r="E37" s="94">
        <v>4</v>
      </c>
      <c r="F37" s="94">
        <v>0</v>
      </c>
      <c r="G37" s="94">
        <v>0</v>
      </c>
      <c r="H37" s="94">
        <v>0</v>
      </c>
      <c r="I37" s="94">
        <v>0</v>
      </c>
      <c r="J37" s="94">
        <v>0</v>
      </c>
      <c r="K37" s="94">
        <v>0</v>
      </c>
      <c r="L37" s="94">
        <v>0</v>
      </c>
      <c r="M37" s="94">
        <v>0</v>
      </c>
    </row>
    <row r="38" spans="1:13" ht="12.75">
      <c r="A38" s="93">
        <v>230</v>
      </c>
      <c r="B38" s="93">
        <v>240</v>
      </c>
      <c r="C38" s="94">
        <v>20</v>
      </c>
      <c r="D38" s="94">
        <v>12</v>
      </c>
      <c r="E38" s="94">
        <v>5</v>
      </c>
      <c r="F38" s="94">
        <v>0</v>
      </c>
      <c r="G38" s="94">
        <v>0</v>
      </c>
      <c r="H38" s="94">
        <v>0</v>
      </c>
      <c r="I38" s="94">
        <v>0</v>
      </c>
      <c r="J38" s="94">
        <v>0</v>
      </c>
      <c r="K38" s="94">
        <v>0</v>
      </c>
      <c r="L38" s="94">
        <v>0</v>
      </c>
      <c r="M38" s="94">
        <v>0</v>
      </c>
    </row>
    <row r="39" spans="1:13" ht="12.75">
      <c r="A39" s="93">
        <v>240</v>
      </c>
      <c r="B39" s="93">
        <v>250</v>
      </c>
      <c r="C39" s="94">
        <v>22</v>
      </c>
      <c r="D39" s="94">
        <v>13</v>
      </c>
      <c r="E39" s="94">
        <v>6</v>
      </c>
      <c r="F39" s="94">
        <v>0</v>
      </c>
      <c r="G39" s="94">
        <v>0</v>
      </c>
      <c r="H39" s="94">
        <v>0</v>
      </c>
      <c r="I39" s="94">
        <v>0</v>
      </c>
      <c r="J39" s="94">
        <v>0</v>
      </c>
      <c r="K39" s="94">
        <v>0</v>
      </c>
      <c r="L39" s="94">
        <v>0</v>
      </c>
      <c r="M39" s="94">
        <v>0</v>
      </c>
    </row>
    <row r="40" spans="1:13" ht="12.75">
      <c r="A40" s="93">
        <v>250</v>
      </c>
      <c r="B40" s="93">
        <v>260</v>
      </c>
      <c r="C40" s="94">
        <v>23</v>
      </c>
      <c r="D40" s="94">
        <v>14</v>
      </c>
      <c r="E40" s="94">
        <v>7</v>
      </c>
      <c r="F40" s="94">
        <v>1</v>
      </c>
      <c r="G40" s="94">
        <v>0</v>
      </c>
      <c r="H40" s="94">
        <v>0</v>
      </c>
      <c r="I40" s="94">
        <v>0</v>
      </c>
      <c r="J40" s="94">
        <v>0</v>
      </c>
      <c r="K40" s="94">
        <v>0</v>
      </c>
      <c r="L40" s="94">
        <v>0</v>
      </c>
      <c r="M40" s="94">
        <v>0</v>
      </c>
    </row>
    <row r="41" spans="1:13" ht="12.75">
      <c r="A41" s="93">
        <v>260</v>
      </c>
      <c r="B41" s="93">
        <v>270</v>
      </c>
      <c r="C41" s="94">
        <v>25</v>
      </c>
      <c r="D41" s="94">
        <v>15</v>
      </c>
      <c r="E41" s="94">
        <v>8</v>
      </c>
      <c r="F41" s="94">
        <v>2</v>
      </c>
      <c r="G41" s="94">
        <v>0</v>
      </c>
      <c r="H41" s="94">
        <v>0</v>
      </c>
      <c r="I41" s="94">
        <v>0</v>
      </c>
      <c r="J41" s="94">
        <v>0</v>
      </c>
      <c r="K41" s="94">
        <v>0</v>
      </c>
      <c r="L41" s="94">
        <v>0</v>
      </c>
      <c r="M41" s="94">
        <v>0</v>
      </c>
    </row>
    <row r="42" spans="1:13" ht="12.75">
      <c r="A42" s="93">
        <v>270</v>
      </c>
      <c r="B42" s="93">
        <v>280</v>
      </c>
      <c r="C42" s="94">
        <v>26</v>
      </c>
      <c r="D42" s="94">
        <v>17</v>
      </c>
      <c r="E42" s="94">
        <v>9</v>
      </c>
      <c r="F42" s="94">
        <v>3</v>
      </c>
      <c r="G42" s="94">
        <v>0</v>
      </c>
      <c r="H42" s="94">
        <v>0</v>
      </c>
      <c r="I42" s="94">
        <v>0</v>
      </c>
      <c r="J42" s="94">
        <v>0</v>
      </c>
      <c r="K42" s="94">
        <v>0</v>
      </c>
      <c r="L42" s="94">
        <v>0</v>
      </c>
      <c r="M42" s="94">
        <v>0</v>
      </c>
    </row>
    <row r="43" spans="1:13" ht="12.75">
      <c r="A43" s="93">
        <v>280</v>
      </c>
      <c r="B43" s="93">
        <v>290</v>
      </c>
      <c r="C43" s="94">
        <v>28</v>
      </c>
      <c r="D43" s="94">
        <v>18</v>
      </c>
      <c r="E43" s="94">
        <v>10</v>
      </c>
      <c r="F43" s="94">
        <v>4</v>
      </c>
      <c r="G43" s="94">
        <v>0</v>
      </c>
      <c r="H43" s="94">
        <v>0</v>
      </c>
      <c r="I43" s="94">
        <v>0</v>
      </c>
      <c r="J43" s="94">
        <v>0</v>
      </c>
      <c r="K43" s="94">
        <v>0</v>
      </c>
      <c r="L43" s="94">
        <v>0</v>
      </c>
      <c r="M43" s="94">
        <v>0</v>
      </c>
    </row>
    <row r="44" spans="1:13" ht="12.75">
      <c r="A44" s="93">
        <v>290</v>
      </c>
      <c r="B44" s="93">
        <v>300</v>
      </c>
      <c r="C44" s="94">
        <v>29</v>
      </c>
      <c r="D44" s="94">
        <v>20</v>
      </c>
      <c r="E44" s="94">
        <v>11</v>
      </c>
      <c r="F44" s="94">
        <v>5</v>
      </c>
      <c r="G44" s="94">
        <v>0</v>
      </c>
      <c r="H44" s="94">
        <v>0</v>
      </c>
      <c r="I44" s="94">
        <v>0</v>
      </c>
      <c r="J44" s="94">
        <v>0</v>
      </c>
      <c r="K44" s="94">
        <v>0</v>
      </c>
      <c r="L44" s="94">
        <v>0</v>
      </c>
      <c r="M44" s="94">
        <v>0</v>
      </c>
    </row>
    <row r="45" spans="1:13" ht="12.75">
      <c r="A45" s="93">
        <v>300</v>
      </c>
      <c r="B45" s="93">
        <v>310</v>
      </c>
      <c r="C45" s="94">
        <v>31</v>
      </c>
      <c r="D45" s="94">
        <v>21</v>
      </c>
      <c r="E45" s="94">
        <v>12</v>
      </c>
      <c r="F45" s="94">
        <v>6</v>
      </c>
      <c r="G45" s="94">
        <v>0</v>
      </c>
      <c r="H45" s="94">
        <v>0</v>
      </c>
      <c r="I45" s="94">
        <v>0</v>
      </c>
      <c r="J45" s="94">
        <v>0</v>
      </c>
      <c r="K45" s="94">
        <v>0</v>
      </c>
      <c r="L45" s="94">
        <v>0</v>
      </c>
      <c r="M45" s="94">
        <v>0</v>
      </c>
    </row>
    <row r="46" spans="1:13" ht="12.75">
      <c r="A46" s="93">
        <v>310</v>
      </c>
      <c r="B46" s="93">
        <v>320</v>
      </c>
      <c r="C46" s="94">
        <v>32</v>
      </c>
      <c r="D46" s="94">
        <v>23</v>
      </c>
      <c r="E46" s="94">
        <v>13</v>
      </c>
      <c r="F46" s="94">
        <v>7</v>
      </c>
      <c r="G46" s="94">
        <v>0</v>
      </c>
      <c r="H46" s="94">
        <v>0</v>
      </c>
      <c r="I46" s="94">
        <v>0</v>
      </c>
      <c r="J46" s="94">
        <v>0</v>
      </c>
      <c r="K46" s="94">
        <v>0</v>
      </c>
      <c r="L46" s="94">
        <v>0</v>
      </c>
      <c r="M46" s="94">
        <v>0</v>
      </c>
    </row>
    <row r="47" spans="1:13" ht="12.75">
      <c r="A47" s="93">
        <v>320</v>
      </c>
      <c r="B47" s="93">
        <v>330</v>
      </c>
      <c r="C47" s="94">
        <v>34</v>
      </c>
      <c r="D47" s="94">
        <v>24</v>
      </c>
      <c r="E47" s="94">
        <v>14</v>
      </c>
      <c r="F47" s="94">
        <v>8</v>
      </c>
      <c r="G47" s="94">
        <v>1</v>
      </c>
      <c r="H47" s="94">
        <v>0</v>
      </c>
      <c r="I47" s="94">
        <v>0</v>
      </c>
      <c r="J47" s="94">
        <v>0</v>
      </c>
      <c r="K47" s="94">
        <v>0</v>
      </c>
      <c r="L47" s="94">
        <v>0</v>
      </c>
      <c r="M47" s="94">
        <v>0</v>
      </c>
    </row>
    <row r="48" spans="1:13" ht="12.75">
      <c r="A48" s="93">
        <v>330</v>
      </c>
      <c r="B48" s="93">
        <v>340</v>
      </c>
      <c r="C48" s="94">
        <v>35</v>
      </c>
      <c r="D48" s="94">
        <v>26</v>
      </c>
      <c r="E48" s="94">
        <v>16</v>
      </c>
      <c r="F48" s="94">
        <v>9</v>
      </c>
      <c r="G48" s="94">
        <v>2</v>
      </c>
      <c r="H48" s="94">
        <v>0</v>
      </c>
      <c r="I48" s="94">
        <v>0</v>
      </c>
      <c r="J48" s="94">
        <v>0</v>
      </c>
      <c r="K48" s="94">
        <v>0</v>
      </c>
      <c r="L48" s="94">
        <v>0</v>
      </c>
      <c r="M48" s="94">
        <v>0</v>
      </c>
    </row>
    <row r="49" spans="1:13" ht="12.75">
      <c r="A49" s="93">
        <v>340</v>
      </c>
      <c r="B49" s="93">
        <v>350</v>
      </c>
      <c r="C49" s="94">
        <v>37</v>
      </c>
      <c r="D49" s="94">
        <v>27</v>
      </c>
      <c r="E49" s="94">
        <v>17</v>
      </c>
      <c r="F49" s="94">
        <v>10</v>
      </c>
      <c r="G49" s="94">
        <v>3</v>
      </c>
      <c r="H49" s="94">
        <v>0</v>
      </c>
      <c r="I49" s="94">
        <v>0</v>
      </c>
      <c r="J49" s="94">
        <v>0</v>
      </c>
      <c r="K49" s="94">
        <v>0</v>
      </c>
      <c r="L49" s="94">
        <v>0</v>
      </c>
      <c r="M49" s="94">
        <v>0</v>
      </c>
    </row>
    <row r="50" spans="1:13" ht="12.75">
      <c r="A50" s="93">
        <v>350</v>
      </c>
      <c r="B50" s="93">
        <v>360</v>
      </c>
      <c r="C50" s="94">
        <v>38</v>
      </c>
      <c r="D50" s="94">
        <v>29</v>
      </c>
      <c r="E50" s="94">
        <v>19</v>
      </c>
      <c r="F50" s="94">
        <v>11</v>
      </c>
      <c r="G50" s="94">
        <v>4</v>
      </c>
      <c r="H50" s="94">
        <v>0</v>
      </c>
      <c r="I50" s="94">
        <v>0</v>
      </c>
      <c r="J50" s="94">
        <v>0</v>
      </c>
      <c r="K50" s="94">
        <v>0</v>
      </c>
      <c r="L50" s="94">
        <v>0</v>
      </c>
      <c r="M50" s="94">
        <v>0</v>
      </c>
    </row>
    <row r="51" spans="1:13" ht="12.75">
      <c r="A51" s="93">
        <v>360</v>
      </c>
      <c r="B51" s="93">
        <v>370</v>
      </c>
      <c r="C51" s="94">
        <v>40</v>
      </c>
      <c r="D51" s="94">
        <v>30</v>
      </c>
      <c r="E51" s="94">
        <v>20</v>
      </c>
      <c r="F51" s="94">
        <v>12</v>
      </c>
      <c r="G51" s="94">
        <v>5</v>
      </c>
      <c r="H51" s="94">
        <v>0</v>
      </c>
      <c r="I51" s="94">
        <v>0</v>
      </c>
      <c r="J51" s="94">
        <v>0</v>
      </c>
      <c r="K51" s="94">
        <v>0</v>
      </c>
      <c r="L51" s="94">
        <v>0</v>
      </c>
      <c r="M51" s="94">
        <v>0</v>
      </c>
    </row>
    <row r="52" spans="1:13" ht="12.75">
      <c r="A52" s="93">
        <v>370</v>
      </c>
      <c r="B52" s="93">
        <v>380</v>
      </c>
      <c r="C52" s="94">
        <v>41</v>
      </c>
      <c r="D52" s="94">
        <v>32</v>
      </c>
      <c r="E52" s="94">
        <v>22</v>
      </c>
      <c r="F52" s="94">
        <v>13</v>
      </c>
      <c r="G52" s="94">
        <v>6</v>
      </c>
      <c r="H52" s="94">
        <v>0</v>
      </c>
      <c r="I52" s="94">
        <v>0</v>
      </c>
      <c r="J52" s="94">
        <v>0</v>
      </c>
      <c r="K52" s="94">
        <v>0</v>
      </c>
      <c r="L52" s="94">
        <v>0</v>
      </c>
      <c r="M52" s="94">
        <v>0</v>
      </c>
    </row>
    <row r="53" spans="1:13" ht="12.75">
      <c r="A53" s="93">
        <v>380</v>
      </c>
      <c r="B53" s="93">
        <v>390</v>
      </c>
      <c r="C53" s="94">
        <v>43</v>
      </c>
      <c r="D53" s="94">
        <v>33</v>
      </c>
      <c r="E53" s="94">
        <v>23</v>
      </c>
      <c r="F53" s="94">
        <v>14</v>
      </c>
      <c r="G53" s="94">
        <v>7</v>
      </c>
      <c r="H53" s="94">
        <v>1</v>
      </c>
      <c r="I53" s="94">
        <v>0</v>
      </c>
      <c r="J53" s="94">
        <v>0</v>
      </c>
      <c r="K53" s="94">
        <v>0</v>
      </c>
      <c r="L53" s="94">
        <v>0</v>
      </c>
      <c r="M53" s="94">
        <v>0</v>
      </c>
    </row>
    <row r="54" spans="1:13" ht="12.75">
      <c r="A54" s="93">
        <v>390</v>
      </c>
      <c r="B54" s="93">
        <v>400</v>
      </c>
      <c r="C54" s="94">
        <v>44</v>
      </c>
      <c r="D54" s="94">
        <v>35</v>
      </c>
      <c r="E54" s="94">
        <v>25</v>
      </c>
      <c r="F54" s="94">
        <v>15</v>
      </c>
      <c r="G54" s="94">
        <v>8</v>
      </c>
      <c r="H54" s="94">
        <v>2</v>
      </c>
      <c r="I54" s="94">
        <v>0</v>
      </c>
      <c r="J54" s="94">
        <v>0</v>
      </c>
      <c r="K54" s="94">
        <v>0</v>
      </c>
      <c r="L54" s="94">
        <v>0</v>
      </c>
      <c r="M54" s="94">
        <v>0</v>
      </c>
    </row>
    <row r="55" spans="1:13" ht="12.75">
      <c r="A55" s="93">
        <v>400</v>
      </c>
      <c r="B55" s="93">
        <v>410</v>
      </c>
      <c r="C55" s="94">
        <v>46</v>
      </c>
      <c r="D55" s="94">
        <v>36</v>
      </c>
      <c r="E55" s="94">
        <v>26</v>
      </c>
      <c r="F55" s="94">
        <v>17</v>
      </c>
      <c r="G55" s="94">
        <v>9</v>
      </c>
      <c r="H55" s="94">
        <v>3</v>
      </c>
      <c r="I55" s="94">
        <v>0</v>
      </c>
      <c r="J55" s="94">
        <v>0</v>
      </c>
      <c r="K55" s="94">
        <v>0</v>
      </c>
      <c r="L55" s="94">
        <v>0</v>
      </c>
      <c r="M55" s="94">
        <v>0</v>
      </c>
    </row>
    <row r="56" spans="1:13" ht="12.75">
      <c r="A56" s="93">
        <v>410</v>
      </c>
      <c r="B56" s="93">
        <v>420</v>
      </c>
      <c r="C56" s="94">
        <v>47</v>
      </c>
      <c r="D56" s="94">
        <v>38</v>
      </c>
      <c r="E56" s="94">
        <v>28</v>
      </c>
      <c r="F56" s="94">
        <v>18</v>
      </c>
      <c r="G56" s="94">
        <v>10</v>
      </c>
      <c r="H56" s="94">
        <v>4</v>
      </c>
      <c r="I56" s="94">
        <v>0</v>
      </c>
      <c r="J56" s="94">
        <v>0</v>
      </c>
      <c r="K56" s="94">
        <v>0</v>
      </c>
      <c r="L56" s="94">
        <v>0</v>
      </c>
      <c r="M56" s="94">
        <v>0</v>
      </c>
    </row>
    <row r="57" spans="1:13" ht="12.75">
      <c r="A57" s="93">
        <v>420</v>
      </c>
      <c r="B57" s="93">
        <v>430</v>
      </c>
      <c r="C57" s="94">
        <v>49</v>
      </c>
      <c r="D57" s="94">
        <v>39</v>
      </c>
      <c r="E57" s="94">
        <v>29</v>
      </c>
      <c r="F57" s="94">
        <v>20</v>
      </c>
      <c r="G57" s="94">
        <v>11</v>
      </c>
      <c r="H57" s="94">
        <v>5</v>
      </c>
      <c r="I57" s="94">
        <v>0</v>
      </c>
      <c r="J57" s="94">
        <v>0</v>
      </c>
      <c r="K57" s="94">
        <v>0</v>
      </c>
      <c r="L57" s="94">
        <v>0</v>
      </c>
      <c r="M57" s="94">
        <v>0</v>
      </c>
    </row>
    <row r="58" spans="1:13" ht="12.75">
      <c r="A58" s="93">
        <v>430</v>
      </c>
      <c r="B58" s="93">
        <v>440</v>
      </c>
      <c r="C58" s="94">
        <v>50</v>
      </c>
      <c r="D58" s="94">
        <v>41</v>
      </c>
      <c r="E58" s="94">
        <v>31</v>
      </c>
      <c r="F58" s="94">
        <v>21</v>
      </c>
      <c r="G58" s="94">
        <v>12</v>
      </c>
      <c r="H58" s="94">
        <v>6</v>
      </c>
      <c r="I58" s="94">
        <v>0</v>
      </c>
      <c r="J58" s="94">
        <v>0</v>
      </c>
      <c r="K58" s="94">
        <v>0</v>
      </c>
      <c r="L58" s="94">
        <v>0</v>
      </c>
      <c r="M58" s="94">
        <v>0</v>
      </c>
    </row>
    <row r="59" spans="1:13" ht="12.75">
      <c r="A59" s="93">
        <v>440</v>
      </c>
      <c r="B59" s="93">
        <v>450</v>
      </c>
      <c r="C59" s="94">
        <v>52</v>
      </c>
      <c r="D59" s="94">
        <v>42</v>
      </c>
      <c r="E59" s="94">
        <v>32</v>
      </c>
      <c r="F59" s="94">
        <v>23</v>
      </c>
      <c r="G59" s="94">
        <v>13</v>
      </c>
      <c r="H59" s="94">
        <v>7</v>
      </c>
      <c r="I59" s="94">
        <v>0</v>
      </c>
      <c r="J59" s="94">
        <v>0</v>
      </c>
      <c r="K59" s="94">
        <v>0</v>
      </c>
      <c r="L59" s="94">
        <v>0</v>
      </c>
      <c r="M59" s="94">
        <v>0</v>
      </c>
    </row>
    <row r="60" spans="1:13" ht="12.75">
      <c r="A60" s="93">
        <v>450</v>
      </c>
      <c r="B60" s="93">
        <v>460</v>
      </c>
      <c r="C60" s="94">
        <v>53</v>
      </c>
      <c r="D60" s="94">
        <v>44</v>
      </c>
      <c r="E60" s="94">
        <v>34</v>
      </c>
      <c r="F60" s="94">
        <v>24</v>
      </c>
      <c r="G60" s="94">
        <v>14</v>
      </c>
      <c r="H60" s="94">
        <v>8</v>
      </c>
      <c r="I60" s="94">
        <v>1</v>
      </c>
      <c r="J60" s="94">
        <v>0</v>
      </c>
      <c r="K60" s="94">
        <v>0</v>
      </c>
      <c r="L60" s="94">
        <v>0</v>
      </c>
      <c r="M60" s="94">
        <v>0</v>
      </c>
    </row>
    <row r="61" spans="1:13" ht="12.75">
      <c r="A61" s="93">
        <v>460</v>
      </c>
      <c r="B61" s="93">
        <v>470</v>
      </c>
      <c r="C61" s="94">
        <v>55</v>
      </c>
      <c r="D61" s="94">
        <v>45</v>
      </c>
      <c r="E61" s="94">
        <v>35</v>
      </c>
      <c r="F61" s="94">
        <v>26</v>
      </c>
      <c r="G61" s="94">
        <v>16</v>
      </c>
      <c r="H61" s="94">
        <v>9</v>
      </c>
      <c r="I61" s="94">
        <v>2</v>
      </c>
      <c r="J61" s="94">
        <v>0</v>
      </c>
      <c r="K61" s="94">
        <v>0</v>
      </c>
      <c r="L61" s="94">
        <v>0</v>
      </c>
      <c r="M61" s="94">
        <v>0</v>
      </c>
    </row>
    <row r="62" spans="1:13" ht="12.75">
      <c r="A62" s="93">
        <v>470</v>
      </c>
      <c r="B62" s="93">
        <v>480</v>
      </c>
      <c r="C62" s="94">
        <v>56</v>
      </c>
      <c r="D62" s="94">
        <v>47</v>
      </c>
      <c r="E62" s="94">
        <v>37</v>
      </c>
      <c r="F62" s="94">
        <v>27</v>
      </c>
      <c r="G62" s="94">
        <v>17</v>
      </c>
      <c r="H62" s="94">
        <v>10</v>
      </c>
      <c r="I62" s="94">
        <v>3</v>
      </c>
      <c r="J62" s="94">
        <v>0</v>
      </c>
      <c r="K62" s="94">
        <v>0</v>
      </c>
      <c r="L62" s="94">
        <v>0</v>
      </c>
      <c r="M62" s="94">
        <v>0</v>
      </c>
    </row>
    <row r="63" spans="1:13" ht="12.75">
      <c r="A63" s="93">
        <v>480</v>
      </c>
      <c r="B63" s="93">
        <v>490</v>
      </c>
      <c r="C63" s="94">
        <v>58</v>
      </c>
      <c r="D63" s="94">
        <v>48</v>
      </c>
      <c r="E63" s="94">
        <v>38</v>
      </c>
      <c r="F63" s="94">
        <v>29</v>
      </c>
      <c r="G63" s="94">
        <v>19</v>
      </c>
      <c r="H63" s="94">
        <v>11</v>
      </c>
      <c r="I63" s="94">
        <v>4</v>
      </c>
      <c r="J63" s="94">
        <v>0</v>
      </c>
      <c r="K63" s="94">
        <v>0</v>
      </c>
      <c r="L63" s="94">
        <v>0</v>
      </c>
      <c r="M63" s="94">
        <v>0</v>
      </c>
    </row>
    <row r="64" spans="1:13" ht="12.75">
      <c r="A64" s="93">
        <v>490</v>
      </c>
      <c r="B64" s="93">
        <v>500</v>
      </c>
      <c r="C64" s="94">
        <v>59</v>
      </c>
      <c r="D64" s="94">
        <v>50</v>
      </c>
      <c r="E64" s="94">
        <v>40</v>
      </c>
      <c r="F64" s="94">
        <v>30</v>
      </c>
      <c r="G64" s="94">
        <v>20</v>
      </c>
      <c r="H64" s="94">
        <v>12</v>
      </c>
      <c r="I64" s="94">
        <v>5</v>
      </c>
      <c r="J64" s="94">
        <v>0</v>
      </c>
      <c r="K64" s="94">
        <v>0</v>
      </c>
      <c r="L64" s="94">
        <v>0</v>
      </c>
      <c r="M64" s="94">
        <v>0</v>
      </c>
    </row>
    <row r="65" spans="1:13" ht="12.75">
      <c r="A65" s="93">
        <v>500</v>
      </c>
      <c r="B65" s="93">
        <v>510</v>
      </c>
      <c r="C65" s="94">
        <v>61</v>
      </c>
      <c r="D65" s="94">
        <v>51</v>
      </c>
      <c r="E65" s="94">
        <v>41</v>
      </c>
      <c r="F65" s="94">
        <v>32</v>
      </c>
      <c r="G65" s="94">
        <v>22</v>
      </c>
      <c r="H65" s="94">
        <v>13</v>
      </c>
      <c r="I65" s="94">
        <v>6</v>
      </c>
      <c r="J65" s="94">
        <v>0</v>
      </c>
      <c r="K65" s="94">
        <v>0</v>
      </c>
      <c r="L65" s="94">
        <v>0</v>
      </c>
      <c r="M65" s="94">
        <v>0</v>
      </c>
    </row>
    <row r="66" spans="1:13" ht="12.75">
      <c r="A66" s="93">
        <v>510</v>
      </c>
      <c r="B66" s="93">
        <v>520</v>
      </c>
      <c r="C66" s="94">
        <v>62</v>
      </c>
      <c r="D66" s="94">
        <v>53</v>
      </c>
      <c r="E66" s="94">
        <v>43</v>
      </c>
      <c r="F66" s="94">
        <v>33</v>
      </c>
      <c r="G66" s="94">
        <v>23</v>
      </c>
      <c r="H66" s="94">
        <v>14</v>
      </c>
      <c r="I66" s="94">
        <v>7</v>
      </c>
      <c r="J66" s="94">
        <v>1</v>
      </c>
      <c r="K66" s="94">
        <v>0</v>
      </c>
      <c r="L66" s="94">
        <v>0</v>
      </c>
      <c r="M66" s="94">
        <v>0</v>
      </c>
    </row>
    <row r="67" spans="1:13" ht="12.75">
      <c r="A67" s="93">
        <v>520</v>
      </c>
      <c r="B67" s="93">
        <v>530</v>
      </c>
      <c r="C67" s="94">
        <v>64</v>
      </c>
      <c r="D67" s="94">
        <v>54</v>
      </c>
      <c r="E67" s="94">
        <v>44</v>
      </c>
      <c r="F67" s="94">
        <v>35</v>
      </c>
      <c r="G67" s="94">
        <v>25</v>
      </c>
      <c r="H67" s="94">
        <v>15</v>
      </c>
      <c r="I67" s="94">
        <v>8</v>
      </c>
      <c r="J67" s="94">
        <v>2</v>
      </c>
      <c r="K67" s="94">
        <v>0</v>
      </c>
      <c r="L67" s="94">
        <v>0</v>
      </c>
      <c r="M67" s="94">
        <v>0</v>
      </c>
    </row>
    <row r="68" spans="1:13" ht="12.75">
      <c r="A68" s="93">
        <v>530</v>
      </c>
      <c r="B68" s="93">
        <v>540</v>
      </c>
      <c r="C68" s="94">
        <v>65</v>
      </c>
      <c r="D68" s="94">
        <v>56</v>
      </c>
      <c r="E68" s="94">
        <v>46</v>
      </c>
      <c r="F68" s="94">
        <v>36</v>
      </c>
      <c r="G68" s="94">
        <v>26</v>
      </c>
      <c r="H68" s="94">
        <v>16</v>
      </c>
      <c r="I68" s="94">
        <v>9</v>
      </c>
      <c r="J68" s="94">
        <v>3</v>
      </c>
      <c r="K68" s="94">
        <v>0</v>
      </c>
      <c r="L68" s="94">
        <v>0</v>
      </c>
      <c r="M68" s="94">
        <v>0</v>
      </c>
    </row>
    <row r="69" spans="1:13" ht="12.75">
      <c r="A69" s="93">
        <v>540</v>
      </c>
      <c r="B69" s="93">
        <v>550</v>
      </c>
      <c r="C69" s="94">
        <v>67</v>
      </c>
      <c r="D69" s="94">
        <v>57</v>
      </c>
      <c r="E69" s="94">
        <v>47</v>
      </c>
      <c r="F69" s="94">
        <v>38</v>
      </c>
      <c r="G69" s="94">
        <v>28</v>
      </c>
      <c r="H69" s="94">
        <v>18</v>
      </c>
      <c r="I69" s="94">
        <v>10</v>
      </c>
      <c r="J69" s="94">
        <v>4</v>
      </c>
      <c r="K69" s="94">
        <v>0</v>
      </c>
      <c r="L69" s="94">
        <v>0</v>
      </c>
      <c r="M69" s="94">
        <v>0</v>
      </c>
    </row>
    <row r="70" spans="1:13" ht="12.75">
      <c r="A70" s="93">
        <v>550</v>
      </c>
      <c r="B70" s="93">
        <v>560</v>
      </c>
      <c r="C70" s="94">
        <v>68</v>
      </c>
      <c r="D70" s="94">
        <v>59</v>
      </c>
      <c r="E70" s="94">
        <v>49</v>
      </c>
      <c r="F70" s="94">
        <v>39</v>
      </c>
      <c r="G70" s="94">
        <v>29</v>
      </c>
      <c r="H70" s="94">
        <v>19</v>
      </c>
      <c r="I70" s="94">
        <v>11</v>
      </c>
      <c r="J70" s="94">
        <v>5</v>
      </c>
      <c r="K70" s="94">
        <v>0</v>
      </c>
      <c r="L70" s="94">
        <v>0</v>
      </c>
      <c r="M70" s="94">
        <v>0</v>
      </c>
    </row>
    <row r="71" spans="1:13" ht="12.75">
      <c r="A71" s="93">
        <v>560</v>
      </c>
      <c r="B71" s="93">
        <v>570</v>
      </c>
      <c r="C71" s="94">
        <v>70</v>
      </c>
      <c r="D71" s="94">
        <v>60</v>
      </c>
      <c r="E71" s="94">
        <v>50</v>
      </c>
      <c r="F71" s="94">
        <v>41</v>
      </c>
      <c r="G71" s="94">
        <v>31</v>
      </c>
      <c r="H71" s="94">
        <v>21</v>
      </c>
      <c r="I71" s="94">
        <v>12</v>
      </c>
      <c r="J71" s="94">
        <v>6</v>
      </c>
      <c r="K71" s="94">
        <v>0</v>
      </c>
      <c r="L71" s="94">
        <v>0</v>
      </c>
      <c r="M71" s="94">
        <v>0</v>
      </c>
    </row>
    <row r="72" spans="1:13" ht="12.75">
      <c r="A72" s="93">
        <v>570</v>
      </c>
      <c r="B72" s="93">
        <v>580</v>
      </c>
      <c r="C72" s="94">
        <v>71</v>
      </c>
      <c r="D72" s="94">
        <v>62</v>
      </c>
      <c r="E72" s="94">
        <v>52</v>
      </c>
      <c r="F72" s="94">
        <v>42</v>
      </c>
      <c r="G72" s="94">
        <v>32</v>
      </c>
      <c r="H72" s="94">
        <v>22</v>
      </c>
      <c r="I72" s="94">
        <v>13</v>
      </c>
      <c r="J72" s="94">
        <v>7</v>
      </c>
      <c r="K72" s="94">
        <v>0</v>
      </c>
      <c r="L72" s="94">
        <v>0</v>
      </c>
      <c r="M72" s="94">
        <v>0</v>
      </c>
    </row>
    <row r="73" spans="1:13" ht="12.75">
      <c r="A73" s="93">
        <v>580</v>
      </c>
      <c r="B73" s="93">
        <v>590</v>
      </c>
      <c r="C73" s="94">
        <v>73</v>
      </c>
      <c r="D73" s="94">
        <v>63</v>
      </c>
      <c r="E73" s="94">
        <v>53</v>
      </c>
      <c r="F73" s="94">
        <v>44</v>
      </c>
      <c r="G73" s="94">
        <v>34</v>
      </c>
      <c r="H73" s="94">
        <v>24</v>
      </c>
      <c r="I73" s="94">
        <v>14</v>
      </c>
      <c r="J73" s="94">
        <v>8</v>
      </c>
      <c r="K73" s="94">
        <v>1</v>
      </c>
      <c r="L73" s="94">
        <v>0</v>
      </c>
      <c r="M73" s="94">
        <v>0</v>
      </c>
    </row>
    <row r="74" spans="1:13" ht="12.75">
      <c r="A74" s="93">
        <v>590</v>
      </c>
      <c r="B74" s="93">
        <v>600</v>
      </c>
      <c r="C74" s="94">
        <v>74</v>
      </c>
      <c r="D74" s="94">
        <v>65</v>
      </c>
      <c r="E74" s="94">
        <v>55</v>
      </c>
      <c r="F74" s="94">
        <v>45</v>
      </c>
      <c r="G74" s="94">
        <v>35</v>
      </c>
      <c r="H74" s="94">
        <v>25</v>
      </c>
      <c r="I74" s="94">
        <v>16</v>
      </c>
      <c r="J74" s="94">
        <v>9</v>
      </c>
      <c r="K74" s="94">
        <v>2</v>
      </c>
      <c r="L74" s="94">
        <v>0</v>
      </c>
      <c r="M74" s="94">
        <v>0</v>
      </c>
    </row>
    <row r="75" spans="1:13" ht="12.75">
      <c r="A75" s="93">
        <v>600</v>
      </c>
      <c r="B75" s="93">
        <v>610</v>
      </c>
      <c r="C75" s="94">
        <v>76</v>
      </c>
      <c r="D75" s="94">
        <v>66</v>
      </c>
      <c r="E75" s="94">
        <v>56</v>
      </c>
      <c r="F75" s="94">
        <v>47</v>
      </c>
      <c r="G75" s="94">
        <v>37</v>
      </c>
      <c r="H75" s="94">
        <v>27</v>
      </c>
      <c r="I75" s="94">
        <v>17</v>
      </c>
      <c r="J75" s="94">
        <v>10</v>
      </c>
      <c r="K75" s="94">
        <v>3</v>
      </c>
      <c r="L75" s="94">
        <v>0</v>
      </c>
      <c r="M75" s="94">
        <v>0</v>
      </c>
    </row>
    <row r="76" spans="1:13" ht="12.75">
      <c r="A76" s="93">
        <v>610</v>
      </c>
      <c r="B76" s="93">
        <v>620</v>
      </c>
      <c r="C76" s="94">
        <v>77</v>
      </c>
      <c r="D76" s="94">
        <v>68</v>
      </c>
      <c r="E76" s="94">
        <v>58</v>
      </c>
      <c r="F76" s="94">
        <v>48</v>
      </c>
      <c r="G76" s="94">
        <v>38</v>
      </c>
      <c r="H76" s="94">
        <v>28</v>
      </c>
      <c r="I76" s="94">
        <v>19</v>
      </c>
      <c r="J76" s="94">
        <v>11</v>
      </c>
      <c r="K76" s="94">
        <v>4</v>
      </c>
      <c r="L76" s="94">
        <v>0</v>
      </c>
      <c r="M76" s="94">
        <v>0</v>
      </c>
    </row>
    <row r="77" spans="1:13" ht="12.75">
      <c r="A77" s="93">
        <v>620</v>
      </c>
      <c r="B77" s="93">
        <v>630</v>
      </c>
      <c r="C77" s="94">
        <v>79</v>
      </c>
      <c r="D77" s="94">
        <v>69</v>
      </c>
      <c r="E77" s="94">
        <v>59</v>
      </c>
      <c r="F77" s="94">
        <v>50</v>
      </c>
      <c r="G77" s="94">
        <v>40</v>
      </c>
      <c r="H77" s="94">
        <v>30</v>
      </c>
      <c r="I77" s="94">
        <v>20</v>
      </c>
      <c r="J77" s="94">
        <v>12</v>
      </c>
      <c r="K77" s="94">
        <v>5</v>
      </c>
      <c r="L77" s="94">
        <v>0</v>
      </c>
      <c r="M77" s="94">
        <v>0</v>
      </c>
    </row>
    <row r="78" spans="1:13" ht="12.75">
      <c r="A78" s="93">
        <v>630</v>
      </c>
      <c r="B78" s="93">
        <v>640</v>
      </c>
      <c r="C78" s="94">
        <v>80</v>
      </c>
      <c r="D78" s="94">
        <v>71</v>
      </c>
      <c r="E78" s="94">
        <v>61</v>
      </c>
      <c r="F78" s="94">
        <v>51</v>
      </c>
      <c r="G78" s="94">
        <v>41</v>
      </c>
      <c r="H78" s="94">
        <v>31</v>
      </c>
      <c r="I78" s="94">
        <v>22</v>
      </c>
      <c r="J78" s="94">
        <v>13</v>
      </c>
      <c r="K78" s="94">
        <v>6</v>
      </c>
      <c r="L78" s="94">
        <v>0</v>
      </c>
      <c r="M78" s="94">
        <v>0</v>
      </c>
    </row>
    <row r="79" spans="1:13" ht="12.75">
      <c r="A79" s="93">
        <v>640</v>
      </c>
      <c r="B79" s="93">
        <v>650</v>
      </c>
      <c r="C79" s="94">
        <v>82</v>
      </c>
      <c r="D79" s="94">
        <v>72</v>
      </c>
      <c r="E79" s="94">
        <v>62</v>
      </c>
      <c r="F79" s="94">
        <v>53</v>
      </c>
      <c r="G79" s="94">
        <v>43</v>
      </c>
      <c r="H79" s="94">
        <v>33</v>
      </c>
      <c r="I79" s="94">
        <v>23</v>
      </c>
      <c r="J79" s="94">
        <v>14</v>
      </c>
      <c r="K79" s="94">
        <v>7</v>
      </c>
      <c r="L79" s="94">
        <v>1</v>
      </c>
      <c r="M79" s="94">
        <v>0</v>
      </c>
    </row>
    <row r="80" spans="1:13" ht="12.75">
      <c r="A80" s="93">
        <v>650</v>
      </c>
      <c r="B80" s="93">
        <v>660</v>
      </c>
      <c r="C80" s="94">
        <v>84</v>
      </c>
      <c r="D80" s="94">
        <v>74</v>
      </c>
      <c r="E80" s="94">
        <v>64</v>
      </c>
      <c r="F80" s="94">
        <v>54</v>
      </c>
      <c r="G80" s="94">
        <v>44</v>
      </c>
      <c r="H80" s="94">
        <v>34</v>
      </c>
      <c r="I80" s="94">
        <v>25</v>
      </c>
      <c r="J80" s="94">
        <v>15</v>
      </c>
      <c r="K80" s="94">
        <v>8</v>
      </c>
      <c r="L80" s="94">
        <v>2</v>
      </c>
      <c r="M80" s="94">
        <v>0</v>
      </c>
    </row>
    <row r="81" spans="1:13" ht="12.75">
      <c r="A81" s="93">
        <v>660</v>
      </c>
      <c r="B81" s="93">
        <v>670</v>
      </c>
      <c r="C81" s="94">
        <v>87</v>
      </c>
      <c r="D81" s="94">
        <v>75</v>
      </c>
      <c r="E81" s="94">
        <v>65</v>
      </c>
      <c r="F81" s="94">
        <v>56</v>
      </c>
      <c r="G81" s="94">
        <v>46</v>
      </c>
      <c r="H81" s="94">
        <v>36</v>
      </c>
      <c r="I81" s="94">
        <v>26</v>
      </c>
      <c r="J81" s="94">
        <v>16</v>
      </c>
      <c r="K81" s="94">
        <v>9</v>
      </c>
      <c r="L81" s="94">
        <v>3</v>
      </c>
      <c r="M81" s="94">
        <v>0</v>
      </c>
    </row>
    <row r="82" spans="1:13" ht="12.75">
      <c r="A82" s="93">
        <v>670</v>
      </c>
      <c r="B82" s="93">
        <v>680</v>
      </c>
      <c r="C82" s="94">
        <v>89</v>
      </c>
      <c r="D82" s="94">
        <v>77</v>
      </c>
      <c r="E82" s="94">
        <v>67</v>
      </c>
      <c r="F82" s="94">
        <v>57</v>
      </c>
      <c r="G82" s="94">
        <v>47</v>
      </c>
      <c r="H82" s="94">
        <v>37</v>
      </c>
      <c r="I82" s="94">
        <v>28</v>
      </c>
      <c r="J82" s="94">
        <v>18</v>
      </c>
      <c r="K82" s="94">
        <v>10</v>
      </c>
      <c r="L82" s="94">
        <v>4</v>
      </c>
      <c r="M82" s="94">
        <v>0</v>
      </c>
    </row>
    <row r="83" spans="1:13" ht="12.75">
      <c r="A83" s="93">
        <v>680</v>
      </c>
      <c r="B83" s="93">
        <v>690</v>
      </c>
      <c r="C83" s="94">
        <v>92</v>
      </c>
      <c r="D83" s="94">
        <v>78</v>
      </c>
      <c r="E83" s="94">
        <v>68</v>
      </c>
      <c r="F83" s="94">
        <v>59</v>
      </c>
      <c r="G83" s="94">
        <v>49</v>
      </c>
      <c r="H83" s="94">
        <v>39</v>
      </c>
      <c r="I83" s="94">
        <v>29</v>
      </c>
      <c r="J83" s="94">
        <v>19</v>
      </c>
      <c r="K83" s="94">
        <v>11</v>
      </c>
      <c r="L83" s="94">
        <v>5</v>
      </c>
      <c r="M83" s="94">
        <v>0</v>
      </c>
    </row>
    <row r="84" spans="1:13" ht="12.75">
      <c r="A84" s="93">
        <v>690</v>
      </c>
      <c r="B84" s="93">
        <v>700</v>
      </c>
      <c r="C84" s="94">
        <v>94</v>
      </c>
      <c r="D84" s="94">
        <v>80</v>
      </c>
      <c r="E84" s="94">
        <v>70</v>
      </c>
      <c r="F84" s="94">
        <v>60</v>
      </c>
      <c r="G84" s="94">
        <v>50</v>
      </c>
      <c r="H84" s="94">
        <v>40</v>
      </c>
      <c r="I84" s="94">
        <v>31</v>
      </c>
      <c r="J84" s="94">
        <v>21</v>
      </c>
      <c r="K84" s="94">
        <v>12</v>
      </c>
      <c r="L84" s="94">
        <v>6</v>
      </c>
      <c r="M84" s="94">
        <v>0</v>
      </c>
    </row>
    <row r="85" spans="1:13" ht="12.75">
      <c r="A85" s="93">
        <v>700</v>
      </c>
      <c r="B85" s="93">
        <v>710</v>
      </c>
      <c r="C85" s="94">
        <v>97</v>
      </c>
      <c r="D85" s="94">
        <v>81</v>
      </c>
      <c r="E85" s="94">
        <v>71</v>
      </c>
      <c r="F85" s="94">
        <v>62</v>
      </c>
      <c r="G85" s="94">
        <v>52</v>
      </c>
      <c r="H85" s="94">
        <v>42</v>
      </c>
      <c r="I85" s="94">
        <v>32</v>
      </c>
      <c r="J85" s="94">
        <v>22</v>
      </c>
      <c r="K85" s="94">
        <v>13</v>
      </c>
      <c r="L85" s="94">
        <v>7</v>
      </c>
      <c r="M85" s="94">
        <v>0</v>
      </c>
    </row>
    <row r="86" spans="1:13" ht="12.75">
      <c r="A86" s="93">
        <v>710</v>
      </c>
      <c r="B86" s="93">
        <v>720</v>
      </c>
      <c r="C86" s="94">
        <v>99</v>
      </c>
      <c r="D86" s="94">
        <v>83</v>
      </c>
      <c r="E86" s="94">
        <v>73</v>
      </c>
      <c r="F86" s="94">
        <v>63</v>
      </c>
      <c r="G86" s="94">
        <v>53</v>
      </c>
      <c r="H86" s="94">
        <v>43</v>
      </c>
      <c r="I86" s="94">
        <v>34</v>
      </c>
      <c r="J86" s="94">
        <v>24</v>
      </c>
      <c r="K86" s="94">
        <v>14</v>
      </c>
      <c r="L86" s="94">
        <v>8</v>
      </c>
      <c r="M86" s="94">
        <v>1</v>
      </c>
    </row>
    <row r="87" spans="1:13" ht="12.75">
      <c r="A87" s="93">
        <v>720</v>
      </c>
      <c r="B87" s="93">
        <v>730</v>
      </c>
      <c r="C87" s="94">
        <v>102</v>
      </c>
      <c r="D87" s="94">
        <v>86</v>
      </c>
      <c r="E87" s="94">
        <v>74</v>
      </c>
      <c r="F87" s="94">
        <v>65</v>
      </c>
      <c r="G87" s="94">
        <v>55</v>
      </c>
      <c r="H87" s="94">
        <v>45</v>
      </c>
      <c r="I87" s="94">
        <v>35</v>
      </c>
      <c r="J87" s="94">
        <v>25</v>
      </c>
      <c r="K87" s="94">
        <v>15</v>
      </c>
      <c r="L87" s="94">
        <v>9</v>
      </c>
      <c r="M87" s="94">
        <v>2</v>
      </c>
    </row>
    <row r="88" spans="1:13" ht="12.75">
      <c r="A88" s="93">
        <v>730</v>
      </c>
      <c r="B88" s="93">
        <v>740</v>
      </c>
      <c r="C88" s="94">
        <v>104</v>
      </c>
      <c r="D88" s="94">
        <v>88</v>
      </c>
      <c r="E88" s="94">
        <v>76</v>
      </c>
      <c r="F88" s="94">
        <v>66</v>
      </c>
      <c r="G88" s="94">
        <v>56</v>
      </c>
      <c r="H88" s="94">
        <v>46</v>
      </c>
      <c r="I88" s="94">
        <v>37</v>
      </c>
      <c r="J88" s="94">
        <v>27</v>
      </c>
      <c r="K88" s="94">
        <v>17</v>
      </c>
      <c r="L88" s="94">
        <v>10</v>
      </c>
      <c r="M88" s="94">
        <v>3</v>
      </c>
    </row>
    <row r="89" spans="1:13" ht="12.75">
      <c r="A89" s="93">
        <v>740</v>
      </c>
      <c r="B89" s="93">
        <v>750</v>
      </c>
      <c r="C89" s="94">
        <v>107</v>
      </c>
      <c r="D89" s="94">
        <v>91</v>
      </c>
      <c r="E89" s="94">
        <v>77</v>
      </c>
      <c r="F89" s="94">
        <v>68</v>
      </c>
      <c r="G89" s="94">
        <v>58</v>
      </c>
      <c r="H89" s="94">
        <v>48</v>
      </c>
      <c r="I89" s="94">
        <v>38</v>
      </c>
      <c r="J89" s="94">
        <v>28</v>
      </c>
      <c r="K89" s="94">
        <v>18</v>
      </c>
      <c r="L89" s="94">
        <v>11</v>
      </c>
      <c r="M89" s="94">
        <v>4</v>
      </c>
    </row>
    <row r="90" spans="1:13" ht="12.75">
      <c r="A90" s="93">
        <v>750</v>
      </c>
      <c r="B90" s="93">
        <v>760</v>
      </c>
      <c r="C90" s="94">
        <v>109</v>
      </c>
      <c r="D90" s="94">
        <v>93</v>
      </c>
      <c r="E90" s="94">
        <v>79</v>
      </c>
      <c r="F90" s="94">
        <v>69</v>
      </c>
      <c r="G90" s="94">
        <v>59</v>
      </c>
      <c r="H90" s="94">
        <v>49</v>
      </c>
      <c r="I90" s="94">
        <v>40</v>
      </c>
      <c r="J90" s="94">
        <v>30</v>
      </c>
      <c r="K90" s="94">
        <v>20</v>
      </c>
      <c r="L90" s="94">
        <v>12</v>
      </c>
      <c r="M90" s="94">
        <v>5</v>
      </c>
    </row>
    <row r="91" spans="1:13" ht="12.75">
      <c r="A91" s="93">
        <v>760</v>
      </c>
      <c r="B91" s="93">
        <v>770</v>
      </c>
      <c r="C91" s="94">
        <v>112</v>
      </c>
      <c r="D91" s="94">
        <v>96</v>
      </c>
      <c r="E91" s="94">
        <v>80</v>
      </c>
      <c r="F91" s="94">
        <v>71</v>
      </c>
      <c r="G91" s="94">
        <v>61</v>
      </c>
      <c r="H91" s="94">
        <v>51</v>
      </c>
      <c r="I91" s="94">
        <v>41</v>
      </c>
      <c r="J91" s="94">
        <v>31</v>
      </c>
      <c r="K91" s="94">
        <v>21</v>
      </c>
      <c r="L91" s="94">
        <v>13</v>
      </c>
      <c r="M91" s="94">
        <v>6</v>
      </c>
    </row>
    <row r="92" spans="1:13" ht="12.75">
      <c r="A92" s="93">
        <v>770</v>
      </c>
      <c r="B92" s="93">
        <v>780</v>
      </c>
      <c r="C92" s="94">
        <v>114</v>
      </c>
      <c r="D92" s="94">
        <v>98</v>
      </c>
      <c r="E92" s="94">
        <v>82</v>
      </c>
      <c r="F92" s="94">
        <v>72</v>
      </c>
      <c r="G92" s="94">
        <v>62</v>
      </c>
      <c r="H92" s="94">
        <v>52</v>
      </c>
      <c r="I92" s="94">
        <v>43</v>
      </c>
      <c r="J92" s="94">
        <v>33</v>
      </c>
      <c r="K92" s="94">
        <v>23</v>
      </c>
      <c r="L92" s="94">
        <v>14</v>
      </c>
      <c r="M92" s="94">
        <v>7</v>
      </c>
    </row>
    <row r="93" spans="1:13" ht="12.75">
      <c r="A93" s="93">
        <v>780</v>
      </c>
      <c r="B93" s="93">
        <v>790</v>
      </c>
      <c r="C93" s="94">
        <v>117</v>
      </c>
      <c r="D93" s="94">
        <v>101</v>
      </c>
      <c r="E93" s="94">
        <v>84</v>
      </c>
      <c r="F93" s="94">
        <v>74</v>
      </c>
      <c r="G93" s="94">
        <v>64</v>
      </c>
      <c r="H93" s="94">
        <v>54</v>
      </c>
      <c r="I93" s="94">
        <v>44</v>
      </c>
      <c r="J93" s="94">
        <v>34</v>
      </c>
      <c r="K93" s="94">
        <v>24</v>
      </c>
      <c r="L93" s="94">
        <v>15</v>
      </c>
      <c r="M93" s="94">
        <v>8</v>
      </c>
    </row>
    <row r="94" spans="1:13" ht="12.75">
      <c r="A94" s="93">
        <v>790</v>
      </c>
      <c r="B94" s="93">
        <v>800</v>
      </c>
      <c r="C94" s="94">
        <v>119</v>
      </c>
      <c r="D94" s="94">
        <v>103</v>
      </c>
      <c r="E94" s="94">
        <v>87</v>
      </c>
      <c r="F94" s="94">
        <v>75</v>
      </c>
      <c r="G94" s="94">
        <v>65</v>
      </c>
      <c r="H94" s="94">
        <v>55</v>
      </c>
      <c r="I94" s="94">
        <v>46</v>
      </c>
      <c r="J94" s="94">
        <v>36</v>
      </c>
      <c r="K94" s="94">
        <v>26</v>
      </c>
      <c r="L94" s="94">
        <v>16</v>
      </c>
      <c r="M94" s="94">
        <v>9</v>
      </c>
    </row>
    <row r="95" spans="1:13" ht="12.75">
      <c r="A95" s="93">
        <v>800</v>
      </c>
      <c r="B95" s="93">
        <v>810</v>
      </c>
      <c r="C95" s="94">
        <v>122</v>
      </c>
      <c r="D95" s="94">
        <v>106</v>
      </c>
      <c r="E95" s="94">
        <v>89</v>
      </c>
      <c r="F95" s="94">
        <v>77</v>
      </c>
      <c r="G95" s="94">
        <v>67</v>
      </c>
      <c r="H95" s="94">
        <v>57</v>
      </c>
      <c r="I95" s="94">
        <v>47</v>
      </c>
      <c r="J95" s="94">
        <v>37</v>
      </c>
      <c r="K95" s="94">
        <v>27</v>
      </c>
      <c r="L95" s="94">
        <v>18</v>
      </c>
      <c r="M95" s="94">
        <v>10</v>
      </c>
    </row>
    <row r="96" spans="1:13" ht="12.75">
      <c r="A96" s="93">
        <v>810</v>
      </c>
      <c r="B96" s="93">
        <v>820</v>
      </c>
      <c r="C96" s="94">
        <v>124</v>
      </c>
      <c r="D96" s="94">
        <v>108</v>
      </c>
      <c r="E96" s="94">
        <v>92</v>
      </c>
      <c r="F96" s="94">
        <v>78</v>
      </c>
      <c r="G96" s="94">
        <v>68</v>
      </c>
      <c r="H96" s="94">
        <v>58</v>
      </c>
      <c r="I96" s="94">
        <v>49</v>
      </c>
      <c r="J96" s="94">
        <v>39</v>
      </c>
      <c r="K96" s="94">
        <v>29</v>
      </c>
      <c r="L96" s="94">
        <v>19</v>
      </c>
      <c r="M96" s="94">
        <v>11</v>
      </c>
    </row>
    <row r="97" spans="1:13" ht="12.75">
      <c r="A97" s="93">
        <v>820</v>
      </c>
      <c r="B97" s="93">
        <v>830</v>
      </c>
      <c r="C97" s="94">
        <v>127</v>
      </c>
      <c r="D97" s="94">
        <v>111</v>
      </c>
      <c r="E97" s="94">
        <v>94</v>
      </c>
      <c r="F97" s="94">
        <v>80</v>
      </c>
      <c r="G97" s="94">
        <v>70</v>
      </c>
      <c r="H97" s="94">
        <v>60</v>
      </c>
      <c r="I97" s="94">
        <v>50</v>
      </c>
      <c r="J97" s="94">
        <v>40</v>
      </c>
      <c r="K97" s="94">
        <v>30</v>
      </c>
      <c r="L97" s="94">
        <v>21</v>
      </c>
      <c r="M97" s="94">
        <v>12</v>
      </c>
    </row>
    <row r="98" spans="1:13" ht="12.75">
      <c r="A98" s="93">
        <v>830</v>
      </c>
      <c r="B98" s="93">
        <v>840</v>
      </c>
      <c r="C98" s="94">
        <v>129</v>
      </c>
      <c r="D98" s="94">
        <v>113</v>
      </c>
      <c r="E98" s="94">
        <v>97</v>
      </c>
      <c r="F98" s="94">
        <v>81</v>
      </c>
      <c r="G98" s="94">
        <v>71</v>
      </c>
      <c r="H98" s="94">
        <v>61</v>
      </c>
      <c r="I98" s="94">
        <v>52</v>
      </c>
      <c r="J98" s="94">
        <v>42</v>
      </c>
      <c r="K98" s="94">
        <v>32</v>
      </c>
      <c r="L98" s="94">
        <v>22</v>
      </c>
      <c r="M98" s="94">
        <v>13</v>
      </c>
    </row>
    <row r="99" spans="1:13" ht="12.75">
      <c r="A99" s="93">
        <v>840</v>
      </c>
      <c r="B99" s="93">
        <v>850</v>
      </c>
      <c r="C99" s="94">
        <v>132</v>
      </c>
      <c r="D99" s="94">
        <v>116</v>
      </c>
      <c r="E99" s="94">
        <v>99</v>
      </c>
      <c r="F99" s="94">
        <v>83</v>
      </c>
      <c r="G99" s="94">
        <v>73</v>
      </c>
      <c r="H99" s="94">
        <v>63</v>
      </c>
      <c r="I99" s="94">
        <v>53</v>
      </c>
      <c r="J99" s="94">
        <v>43</v>
      </c>
      <c r="K99" s="94">
        <v>33</v>
      </c>
      <c r="L99" s="94">
        <v>24</v>
      </c>
      <c r="M99" s="94">
        <v>14</v>
      </c>
    </row>
    <row r="100" spans="1:13" ht="12.75">
      <c r="A100" s="93">
        <v>850</v>
      </c>
      <c r="B100" s="93">
        <v>860</v>
      </c>
      <c r="C100" s="94">
        <v>134</v>
      </c>
      <c r="D100" s="94">
        <v>118</v>
      </c>
      <c r="E100" s="94">
        <v>102</v>
      </c>
      <c r="F100" s="94">
        <v>85</v>
      </c>
      <c r="G100" s="94">
        <v>74</v>
      </c>
      <c r="H100" s="94">
        <v>64</v>
      </c>
      <c r="I100" s="94">
        <v>55</v>
      </c>
      <c r="J100" s="94">
        <v>45</v>
      </c>
      <c r="K100" s="94">
        <v>35</v>
      </c>
      <c r="L100" s="94">
        <v>25</v>
      </c>
      <c r="M100" s="94">
        <v>15</v>
      </c>
    </row>
    <row r="101" spans="1:13" ht="12.75">
      <c r="A101" s="93">
        <v>860</v>
      </c>
      <c r="B101" s="93">
        <v>870</v>
      </c>
      <c r="C101" s="94">
        <v>137</v>
      </c>
      <c r="D101" s="94">
        <v>121</v>
      </c>
      <c r="E101" s="94">
        <v>104</v>
      </c>
      <c r="F101" s="94">
        <v>88</v>
      </c>
      <c r="G101" s="94">
        <v>76</v>
      </c>
      <c r="H101" s="94">
        <v>66</v>
      </c>
      <c r="I101" s="94">
        <v>56</v>
      </c>
      <c r="J101" s="94">
        <v>46</v>
      </c>
      <c r="K101" s="94">
        <v>36</v>
      </c>
      <c r="L101" s="94">
        <v>27</v>
      </c>
      <c r="M101" s="94">
        <v>17</v>
      </c>
    </row>
    <row r="102" spans="1:13" ht="12.75">
      <c r="A102" s="93">
        <v>870</v>
      </c>
      <c r="B102" s="93">
        <v>880</v>
      </c>
      <c r="C102" s="94">
        <v>139</v>
      </c>
      <c r="D102" s="94">
        <v>123</v>
      </c>
      <c r="E102" s="94">
        <v>107</v>
      </c>
      <c r="F102" s="94">
        <v>90</v>
      </c>
      <c r="G102" s="94">
        <v>77</v>
      </c>
      <c r="H102" s="94">
        <v>67</v>
      </c>
      <c r="I102" s="94">
        <v>58</v>
      </c>
      <c r="J102" s="94">
        <v>48</v>
      </c>
      <c r="K102" s="94">
        <v>38</v>
      </c>
      <c r="L102" s="94">
        <v>28</v>
      </c>
      <c r="M102" s="94">
        <v>18</v>
      </c>
    </row>
    <row r="103" spans="1:13" ht="12.75">
      <c r="A103" s="93">
        <v>880</v>
      </c>
      <c r="B103" s="93">
        <v>890</v>
      </c>
      <c r="C103" s="94">
        <v>142</v>
      </c>
      <c r="D103" s="94">
        <v>126</v>
      </c>
      <c r="E103" s="94">
        <v>109</v>
      </c>
      <c r="F103" s="94">
        <v>93</v>
      </c>
      <c r="G103" s="94">
        <v>79</v>
      </c>
      <c r="H103" s="94">
        <v>69</v>
      </c>
      <c r="I103" s="94">
        <v>59</v>
      </c>
      <c r="J103" s="94">
        <v>49</v>
      </c>
      <c r="K103" s="94">
        <v>39</v>
      </c>
      <c r="L103" s="94">
        <v>30</v>
      </c>
      <c r="M103" s="94">
        <v>20</v>
      </c>
    </row>
    <row r="104" spans="1:13" ht="12.75">
      <c r="A104" s="93">
        <v>890</v>
      </c>
      <c r="B104" s="93">
        <v>900</v>
      </c>
      <c r="C104" s="94">
        <v>144</v>
      </c>
      <c r="D104" s="94">
        <v>128</v>
      </c>
      <c r="E104" s="94">
        <v>112</v>
      </c>
      <c r="F104" s="94">
        <v>95</v>
      </c>
      <c r="G104" s="94">
        <v>80</v>
      </c>
      <c r="H104" s="94">
        <v>70</v>
      </c>
      <c r="I104" s="94">
        <v>61</v>
      </c>
      <c r="J104" s="94">
        <v>51</v>
      </c>
      <c r="K104" s="94">
        <v>41</v>
      </c>
      <c r="L104" s="94">
        <v>31</v>
      </c>
      <c r="M104" s="94">
        <v>21</v>
      </c>
    </row>
    <row r="105" spans="1:13" ht="12.75">
      <c r="A105" s="93">
        <v>900</v>
      </c>
      <c r="B105" s="93">
        <v>910</v>
      </c>
      <c r="C105" s="94">
        <v>147</v>
      </c>
      <c r="D105" s="94">
        <v>131</v>
      </c>
      <c r="E105" s="94">
        <v>114</v>
      </c>
      <c r="F105" s="94">
        <v>98</v>
      </c>
      <c r="G105" s="94">
        <v>82</v>
      </c>
      <c r="H105" s="94">
        <v>72</v>
      </c>
      <c r="I105" s="94">
        <v>62</v>
      </c>
      <c r="J105" s="94">
        <v>52</v>
      </c>
      <c r="K105" s="94">
        <v>42</v>
      </c>
      <c r="L105" s="94">
        <v>33</v>
      </c>
      <c r="M105" s="94">
        <v>23</v>
      </c>
    </row>
    <row r="106" spans="1:13" ht="12.75">
      <c r="A106" s="93">
        <v>910</v>
      </c>
      <c r="B106" s="93">
        <v>920</v>
      </c>
      <c r="C106" s="94">
        <v>149</v>
      </c>
      <c r="D106" s="94">
        <v>133</v>
      </c>
      <c r="E106" s="94">
        <v>117</v>
      </c>
      <c r="F106" s="94">
        <v>100</v>
      </c>
      <c r="G106" s="94">
        <v>84</v>
      </c>
      <c r="H106" s="94">
        <v>73</v>
      </c>
      <c r="I106" s="94">
        <v>64</v>
      </c>
      <c r="J106" s="94">
        <v>54</v>
      </c>
      <c r="K106" s="94">
        <v>44</v>
      </c>
      <c r="L106" s="94">
        <v>34</v>
      </c>
      <c r="M106" s="94">
        <v>24</v>
      </c>
    </row>
    <row r="107" spans="1:13" ht="12.75">
      <c r="A107" s="93">
        <v>920</v>
      </c>
      <c r="B107" s="93">
        <v>930</v>
      </c>
      <c r="C107" s="94">
        <v>152</v>
      </c>
      <c r="D107" s="94">
        <v>136</v>
      </c>
      <c r="E107" s="94">
        <v>119</v>
      </c>
      <c r="F107" s="94">
        <v>103</v>
      </c>
      <c r="G107" s="94">
        <v>87</v>
      </c>
      <c r="H107" s="94">
        <v>75</v>
      </c>
      <c r="I107" s="94">
        <v>65</v>
      </c>
      <c r="J107" s="94">
        <v>55</v>
      </c>
      <c r="K107" s="94">
        <v>45</v>
      </c>
      <c r="L107" s="94">
        <v>36</v>
      </c>
      <c r="M107" s="94">
        <v>26</v>
      </c>
    </row>
    <row r="108" spans="1:13" ht="12.75">
      <c r="A108" s="93">
        <v>930</v>
      </c>
      <c r="B108" s="93">
        <v>940</v>
      </c>
      <c r="C108" s="94">
        <v>154</v>
      </c>
      <c r="D108" s="94">
        <v>138</v>
      </c>
      <c r="E108" s="94">
        <v>122</v>
      </c>
      <c r="F108" s="94">
        <v>105</v>
      </c>
      <c r="G108" s="94">
        <v>89</v>
      </c>
      <c r="H108" s="94">
        <v>76</v>
      </c>
      <c r="I108" s="94">
        <v>67</v>
      </c>
      <c r="J108" s="94">
        <v>57</v>
      </c>
      <c r="K108" s="94">
        <v>47</v>
      </c>
      <c r="L108" s="94">
        <v>37</v>
      </c>
      <c r="M108" s="94">
        <v>27</v>
      </c>
    </row>
    <row r="109" spans="1:13" ht="12.75">
      <c r="A109" s="93">
        <v>940</v>
      </c>
      <c r="B109" s="93">
        <v>950</v>
      </c>
      <c r="C109" s="94">
        <v>157</v>
      </c>
      <c r="D109" s="94">
        <v>141</v>
      </c>
      <c r="E109" s="94">
        <v>124</v>
      </c>
      <c r="F109" s="94">
        <v>108</v>
      </c>
      <c r="G109" s="94">
        <v>92</v>
      </c>
      <c r="H109" s="94">
        <v>78</v>
      </c>
      <c r="I109" s="94">
        <v>68</v>
      </c>
      <c r="J109" s="94">
        <v>58</v>
      </c>
      <c r="K109" s="94">
        <v>48</v>
      </c>
      <c r="L109" s="94">
        <v>39</v>
      </c>
      <c r="M109" s="94">
        <v>29</v>
      </c>
    </row>
    <row r="110" spans="1:13" ht="12.75">
      <c r="A110" s="93">
        <v>950</v>
      </c>
      <c r="B110" s="93">
        <v>960</v>
      </c>
      <c r="C110" s="94">
        <v>159</v>
      </c>
      <c r="D110" s="94">
        <v>143</v>
      </c>
      <c r="E110" s="94">
        <v>127</v>
      </c>
      <c r="F110" s="94">
        <v>110</v>
      </c>
      <c r="G110" s="94">
        <v>94</v>
      </c>
      <c r="H110" s="94">
        <v>79</v>
      </c>
      <c r="I110" s="94">
        <v>70</v>
      </c>
      <c r="J110" s="94">
        <v>60</v>
      </c>
      <c r="K110" s="94">
        <v>50</v>
      </c>
      <c r="L110" s="94">
        <v>40</v>
      </c>
      <c r="M110" s="94">
        <v>30</v>
      </c>
    </row>
    <row r="111" spans="1:13" ht="12.75">
      <c r="A111" s="93">
        <v>960</v>
      </c>
      <c r="B111" s="93">
        <v>970</v>
      </c>
      <c r="C111" s="94">
        <v>162</v>
      </c>
      <c r="D111" s="94">
        <v>146</v>
      </c>
      <c r="E111" s="94">
        <v>129</v>
      </c>
      <c r="F111" s="94">
        <v>113</v>
      </c>
      <c r="G111" s="94">
        <v>97</v>
      </c>
      <c r="H111" s="94">
        <v>81</v>
      </c>
      <c r="I111" s="94">
        <v>71</v>
      </c>
      <c r="J111" s="94">
        <v>61</v>
      </c>
      <c r="K111" s="94">
        <v>51</v>
      </c>
      <c r="L111" s="94">
        <v>42</v>
      </c>
      <c r="M111" s="94">
        <v>32</v>
      </c>
    </row>
    <row r="112" spans="1:13" ht="12.75">
      <c r="A112" s="93">
        <v>970</v>
      </c>
      <c r="B112" s="93">
        <v>980</v>
      </c>
      <c r="C112" s="94">
        <v>164</v>
      </c>
      <c r="D112" s="94">
        <v>148</v>
      </c>
      <c r="E112" s="94">
        <v>132</v>
      </c>
      <c r="F112" s="94">
        <v>115</v>
      </c>
      <c r="G112" s="94">
        <v>99</v>
      </c>
      <c r="H112" s="94">
        <v>83</v>
      </c>
      <c r="I112" s="94">
        <v>73</v>
      </c>
      <c r="J112" s="94">
        <v>63</v>
      </c>
      <c r="K112" s="94">
        <v>53</v>
      </c>
      <c r="L112" s="94">
        <v>43</v>
      </c>
      <c r="M112" s="94">
        <v>33</v>
      </c>
    </row>
    <row r="113" spans="1:13" ht="12.75">
      <c r="A113" s="93">
        <v>980</v>
      </c>
      <c r="B113" s="93">
        <v>990</v>
      </c>
      <c r="C113" s="94">
        <v>167</v>
      </c>
      <c r="D113" s="94">
        <v>151</v>
      </c>
      <c r="E113" s="94">
        <v>134</v>
      </c>
      <c r="F113" s="94">
        <v>118</v>
      </c>
      <c r="G113" s="94">
        <v>102</v>
      </c>
      <c r="H113" s="94">
        <v>85</v>
      </c>
      <c r="I113" s="94">
        <v>74</v>
      </c>
      <c r="J113" s="94">
        <v>64</v>
      </c>
      <c r="K113" s="94">
        <v>54</v>
      </c>
      <c r="L113" s="94">
        <v>45</v>
      </c>
      <c r="M113" s="94">
        <v>35</v>
      </c>
    </row>
    <row r="114" spans="1:13" ht="12.75">
      <c r="A114" s="93">
        <v>990</v>
      </c>
      <c r="B114" s="93">
        <v>1000</v>
      </c>
      <c r="C114" s="94">
        <v>169</v>
      </c>
      <c r="D114" s="94">
        <v>153</v>
      </c>
      <c r="E114" s="94">
        <v>137</v>
      </c>
      <c r="F114" s="94">
        <v>120</v>
      </c>
      <c r="G114" s="94">
        <v>104</v>
      </c>
      <c r="H114" s="94">
        <v>88</v>
      </c>
      <c r="I114" s="94">
        <v>76</v>
      </c>
      <c r="J114" s="94">
        <v>66</v>
      </c>
      <c r="K114" s="94">
        <v>56</v>
      </c>
      <c r="L114" s="94">
        <v>46</v>
      </c>
      <c r="M114" s="94">
        <v>36</v>
      </c>
    </row>
    <row r="115" spans="1:13" ht="12.75">
      <c r="A115" s="93">
        <v>1000</v>
      </c>
      <c r="B115" s="93">
        <v>1010</v>
      </c>
      <c r="C115" s="94">
        <v>172</v>
      </c>
      <c r="D115" s="94">
        <v>156</v>
      </c>
      <c r="E115" s="94">
        <v>139</v>
      </c>
      <c r="F115" s="94">
        <v>123</v>
      </c>
      <c r="G115" s="94">
        <v>107</v>
      </c>
      <c r="H115" s="94">
        <v>90</v>
      </c>
      <c r="I115" s="94">
        <v>77</v>
      </c>
      <c r="J115" s="94">
        <v>67</v>
      </c>
      <c r="K115" s="94">
        <v>57</v>
      </c>
      <c r="L115" s="94">
        <v>48</v>
      </c>
      <c r="M115" s="94">
        <v>38</v>
      </c>
    </row>
    <row r="116" spans="1:13" ht="12.75">
      <c r="A116" s="93">
        <v>1010</v>
      </c>
      <c r="B116" s="93">
        <v>1020</v>
      </c>
      <c r="C116" s="94">
        <v>174</v>
      </c>
      <c r="D116" s="94">
        <v>158</v>
      </c>
      <c r="E116" s="94">
        <v>142</v>
      </c>
      <c r="F116" s="94">
        <v>125</v>
      </c>
      <c r="G116" s="94">
        <v>109</v>
      </c>
      <c r="H116" s="94">
        <v>93</v>
      </c>
      <c r="I116" s="94">
        <v>79</v>
      </c>
      <c r="J116" s="94">
        <v>69</v>
      </c>
      <c r="K116" s="94">
        <v>59</v>
      </c>
      <c r="L116" s="94">
        <v>49</v>
      </c>
      <c r="M116" s="94">
        <v>39</v>
      </c>
    </row>
    <row r="117" spans="1:13" ht="12.75">
      <c r="A117" s="93">
        <v>1020</v>
      </c>
      <c r="B117" s="93">
        <v>1030</v>
      </c>
      <c r="C117" s="94">
        <v>177</v>
      </c>
      <c r="D117" s="94">
        <v>161</v>
      </c>
      <c r="E117" s="94">
        <v>144</v>
      </c>
      <c r="F117" s="94">
        <v>128</v>
      </c>
      <c r="G117" s="94">
        <v>112</v>
      </c>
      <c r="H117" s="94">
        <v>95</v>
      </c>
      <c r="I117" s="94">
        <v>80</v>
      </c>
      <c r="J117" s="94">
        <v>70</v>
      </c>
      <c r="K117" s="94">
        <v>60</v>
      </c>
      <c r="L117" s="94">
        <v>51</v>
      </c>
      <c r="M117" s="94">
        <v>41</v>
      </c>
    </row>
    <row r="118" spans="1:13" ht="12.75">
      <c r="A118" s="93">
        <v>1030</v>
      </c>
      <c r="B118" s="93">
        <v>1040</v>
      </c>
      <c r="C118" s="94">
        <v>179</v>
      </c>
      <c r="D118" s="94">
        <v>163</v>
      </c>
      <c r="E118" s="94">
        <v>147</v>
      </c>
      <c r="F118" s="94">
        <v>130</v>
      </c>
      <c r="G118" s="94">
        <v>114</v>
      </c>
      <c r="H118" s="94">
        <v>98</v>
      </c>
      <c r="I118" s="94">
        <v>82</v>
      </c>
      <c r="J118" s="94">
        <v>72</v>
      </c>
      <c r="K118" s="94">
        <v>62</v>
      </c>
      <c r="L118" s="94">
        <v>52</v>
      </c>
      <c r="M118" s="94">
        <v>42</v>
      </c>
    </row>
    <row r="119" spans="1:13" ht="12.75">
      <c r="A119" s="93">
        <v>1040</v>
      </c>
      <c r="B119" s="93">
        <v>1050</v>
      </c>
      <c r="C119" s="94">
        <v>182</v>
      </c>
      <c r="D119" s="94">
        <v>166</v>
      </c>
      <c r="E119" s="94">
        <v>149</v>
      </c>
      <c r="F119" s="94">
        <v>133</v>
      </c>
      <c r="G119" s="94">
        <v>117</v>
      </c>
      <c r="H119" s="94">
        <v>100</v>
      </c>
      <c r="I119" s="94">
        <v>84</v>
      </c>
      <c r="J119" s="94">
        <v>73</v>
      </c>
      <c r="K119" s="94">
        <v>63</v>
      </c>
      <c r="L119" s="94">
        <v>54</v>
      </c>
      <c r="M119" s="94">
        <v>44</v>
      </c>
    </row>
    <row r="120" spans="1:13" ht="12.75">
      <c r="A120" s="93">
        <v>1050</v>
      </c>
      <c r="B120" s="93">
        <v>1060</v>
      </c>
      <c r="C120" s="94">
        <v>184</v>
      </c>
      <c r="D120" s="94">
        <v>168</v>
      </c>
      <c r="E120" s="94">
        <v>152</v>
      </c>
      <c r="F120" s="94">
        <v>135</v>
      </c>
      <c r="G120" s="94">
        <v>119</v>
      </c>
      <c r="H120" s="94">
        <v>103</v>
      </c>
      <c r="I120" s="94">
        <v>86</v>
      </c>
      <c r="J120" s="94">
        <v>75</v>
      </c>
      <c r="K120" s="94">
        <v>65</v>
      </c>
      <c r="L120" s="94">
        <v>55</v>
      </c>
      <c r="M120" s="94">
        <v>45</v>
      </c>
    </row>
    <row r="121" spans="1:13" ht="12.75">
      <c r="A121" s="93">
        <v>1060</v>
      </c>
      <c r="B121" s="93">
        <v>1070</v>
      </c>
      <c r="C121" s="94">
        <v>187</v>
      </c>
      <c r="D121" s="94">
        <v>171</v>
      </c>
      <c r="E121" s="94">
        <v>154</v>
      </c>
      <c r="F121" s="94">
        <v>138</v>
      </c>
      <c r="G121" s="94">
        <v>122</v>
      </c>
      <c r="H121" s="94">
        <v>105</v>
      </c>
      <c r="I121" s="94">
        <v>89</v>
      </c>
      <c r="J121" s="94">
        <v>76</v>
      </c>
      <c r="K121" s="94">
        <v>66</v>
      </c>
      <c r="L121" s="94">
        <v>57</v>
      </c>
      <c r="M121" s="94">
        <v>47</v>
      </c>
    </row>
    <row r="122" spans="1:13" ht="12.75">
      <c r="A122" s="93">
        <v>1070</v>
      </c>
      <c r="B122" s="93">
        <v>1080</v>
      </c>
      <c r="C122" s="94">
        <v>189</v>
      </c>
      <c r="D122" s="94">
        <v>173</v>
      </c>
      <c r="E122" s="94">
        <v>157</v>
      </c>
      <c r="F122" s="94">
        <v>140</v>
      </c>
      <c r="G122" s="94">
        <v>124</v>
      </c>
      <c r="H122" s="94">
        <v>108</v>
      </c>
      <c r="I122" s="94">
        <v>91</v>
      </c>
      <c r="J122" s="94">
        <v>78</v>
      </c>
      <c r="K122" s="94">
        <v>68</v>
      </c>
      <c r="L122" s="94">
        <v>58</v>
      </c>
      <c r="M122" s="94">
        <v>48</v>
      </c>
    </row>
    <row r="123" spans="1:13" ht="12.75">
      <c r="A123" s="93">
        <v>1080</v>
      </c>
      <c r="B123" s="93">
        <v>1090</v>
      </c>
      <c r="C123" s="94">
        <v>192</v>
      </c>
      <c r="D123" s="94">
        <v>176</v>
      </c>
      <c r="E123" s="94">
        <v>159</v>
      </c>
      <c r="F123" s="94">
        <v>143</v>
      </c>
      <c r="G123" s="94">
        <v>127</v>
      </c>
      <c r="H123" s="94">
        <v>110</v>
      </c>
      <c r="I123" s="94">
        <v>94</v>
      </c>
      <c r="J123" s="94">
        <v>79</v>
      </c>
      <c r="K123" s="94">
        <v>69</v>
      </c>
      <c r="L123" s="94">
        <v>60</v>
      </c>
      <c r="M123" s="94">
        <v>50</v>
      </c>
    </row>
    <row r="124" spans="1:13" ht="12.75">
      <c r="A124" s="93">
        <v>1090</v>
      </c>
      <c r="B124" s="93">
        <v>1100</v>
      </c>
      <c r="C124" s="94">
        <v>194</v>
      </c>
      <c r="D124" s="94">
        <v>178</v>
      </c>
      <c r="E124" s="94">
        <v>162</v>
      </c>
      <c r="F124" s="94">
        <v>145</v>
      </c>
      <c r="G124" s="94">
        <v>129</v>
      </c>
      <c r="H124" s="94">
        <v>113</v>
      </c>
      <c r="I124" s="94">
        <v>96</v>
      </c>
      <c r="J124" s="94">
        <v>81</v>
      </c>
      <c r="K124" s="94">
        <v>71</v>
      </c>
      <c r="L124" s="94">
        <v>61</v>
      </c>
      <c r="M124" s="94">
        <v>51</v>
      </c>
    </row>
    <row r="125" spans="1:13" ht="12.75">
      <c r="A125" s="93">
        <v>1100</v>
      </c>
      <c r="B125" s="93">
        <v>1110</v>
      </c>
      <c r="C125" s="94">
        <v>197</v>
      </c>
      <c r="D125" s="94">
        <v>181</v>
      </c>
      <c r="E125" s="94">
        <v>164</v>
      </c>
      <c r="F125" s="94">
        <v>148</v>
      </c>
      <c r="G125" s="94">
        <v>132</v>
      </c>
      <c r="H125" s="94">
        <v>115</v>
      </c>
      <c r="I125" s="94">
        <v>99</v>
      </c>
      <c r="J125" s="94">
        <v>83</v>
      </c>
      <c r="K125" s="94">
        <v>72</v>
      </c>
      <c r="L125" s="94">
        <v>63</v>
      </c>
      <c r="M125" s="94">
        <v>53</v>
      </c>
    </row>
    <row r="126" spans="1:13" ht="12.75">
      <c r="A126" s="93">
        <v>1110</v>
      </c>
      <c r="B126" s="93">
        <v>1120</v>
      </c>
      <c r="C126" s="94">
        <v>199</v>
      </c>
      <c r="D126" s="94">
        <v>183</v>
      </c>
      <c r="E126" s="94">
        <v>167</v>
      </c>
      <c r="F126" s="94">
        <v>150</v>
      </c>
      <c r="G126" s="94">
        <v>134</v>
      </c>
      <c r="H126" s="94">
        <v>118</v>
      </c>
      <c r="I126" s="94">
        <v>101</v>
      </c>
      <c r="J126" s="94">
        <v>85</v>
      </c>
      <c r="K126" s="94">
        <v>74</v>
      </c>
      <c r="L126" s="94">
        <v>64</v>
      </c>
      <c r="M126" s="94">
        <v>54</v>
      </c>
    </row>
    <row r="127" spans="1:13" ht="12.75">
      <c r="A127" s="93">
        <v>1120</v>
      </c>
      <c r="B127" s="93">
        <v>1130</v>
      </c>
      <c r="C127" s="94">
        <v>202</v>
      </c>
      <c r="D127" s="94">
        <v>186</v>
      </c>
      <c r="E127" s="94">
        <v>169</v>
      </c>
      <c r="F127" s="94">
        <v>153</v>
      </c>
      <c r="G127" s="94">
        <v>137</v>
      </c>
      <c r="H127" s="94">
        <v>120</v>
      </c>
      <c r="I127" s="94">
        <v>104</v>
      </c>
      <c r="J127" s="94">
        <v>88</v>
      </c>
      <c r="K127" s="94">
        <v>75</v>
      </c>
      <c r="L127" s="94">
        <v>66</v>
      </c>
      <c r="M127" s="94">
        <v>56</v>
      </c>
    </row>
    <row r="128" spans="1:13" ht="12.75">
      <c r="A128" s="93">
        <v>1130</v>
      </c>
      <c r="B128" s="93">
        <v>1140</v>
      </c>
      <c r="C128" s="94">
        <v>204</v>
      </c>
      <c r="D128" s="94">
        <v>188</v>
      </c>
      <c r="E128" s="94">
        <v>172</v>
      </c>
      <c r="F128" s="94">
        <v>155</v>
      </c>
      <c r="G128" s="94">
        <v>139</v>
      </c>
      <c r="H128" s="94">
        <v>123</v>
      </c>
      <c r="I128" s="94">
        <v>106</v>
      </c>
      <c r="J128" s="94">
        <v>90</v>
      </c>
      <c r="K128" s="94">
        <v>77</v>
      </c>
      <c r="L128" s="94">
        <v>67</v>
      </c>
      <c r="M128" s="94">
        <v>57</v>
      </c>
    </row>
    <row r="129" spans="1:13" ht="12.75">
      <c r="A129" s="93">
        <v>1140</v>
      </c>
      <c r="B129" s="93">
        <v>1150</v>
      </c>
      <c r="C129" s="94">
        <v>207</v>
      </c>
      <c r="D129" s="94">
        <v>191</v>
      </c>
      <c r="E129" s="94">
        <v>174</v>
      </c>
      <c r="F129" s="94">
        <v>158</v>
      </c>
      <c r="G129" s="94">
        <v>142</v>
      </c>
      <c r="H129" s="94">
        <v>125</v>
      </c>
      <c r="I129" s="94">
        <v>109</v>
      </c>
      <c r="J129" s="94">
        <v>93</v>
      </c>
      <c r="K129" s="94">
        <v>78</v>
      </c>
      <c r="L129" s="94">
        <v>69</v>
      </c>
      <c r="M129" s="94">
        <v>59</v>
      </c>
    </row>
    <row r="130" spans="1:13" ht="12.75">
      <c r="A130" s="93">
        <v>1150</v>
      </c>
      <c r="B130" s="93">
        <v>1160</v>
      </c>
      <c r="C130" s="94">
        <v>209</v>
      </c>
      <c r="D130" s="94">
        <v>193</v>
      </c>
      <c r="E130" s="94">
        <v>177</v>
      </c>
      <c r="F130" s="94">
        <v>160</v>
      </c>
      <c r="G130" s="94">
        <v>144</v>
      </c>
      <c r="H130" s="94">
        <v>128</v>
      </c>
      <c r="I130" s="94">
        <v>111</v>
      </c>
      <c r="J130" s="94">
        <v>95</v>
      </c>
      <c r="K130" s="94">
        <v>80</v>
      </c>
      <c r="L130" s="94">
        <v>70</v>
      </c>
      <c r="M130" s="94">
        <v>60</v>
      </c>
    </row>
    <row r="131" spans="1:13" ht="12.75">
      <c r="A131" s="93">
        <v>1160</v>
      </c>
      <c r="B131" s="93">
        <v>1170</v>
      </c>
      <c r="C131" s="94">
        <v>212</v>
      </c>
      <c r="D131" s="94">
        <v>196</v>
      </c>
      <c r="E131" s="94">
        <v>179</v>
      </c>
      <c r="F131" s="94">
        <v>163</v>
      </c>
      <c r="G131" s="94">
        <v>147</v>
      </c>
      <c r="H131" s="94">
        <v>130</v>
      </c>
      <c r="I131" s="94">
        <v>114</v>
      </c>
      <c r="J131" s="94">
        <v>98</v>
      </c>
      <c r="K131" s="94">
        <v>81</v>
      </c>
      <c r="L131" s="94">
        <v>72</v>
      </c>
      <c r="M131" s="94">
        <v>62</v>
      </c>
    </row>
    <row r="132" spans="1:13" ht="12.75">
      <c r="A132" s="93">
        <v>1170</v>
      </c>
      <c r="B132" s="93">
        <v>1180</v>
      </c>
      <c r="C132" s="94">
        <v>214</v>
      </c>
      <c r="D132" s="94">
        <v>198</v>
      </c>
      <c r="E132" s="94">
        <v>182</v>
      </c>
      <c r="F132" s="94">
        <v>165</v>
      </c>
      <c r="G132" s="94">
        <v>149</v>
      </c>
      <c r="H132" s="94">
        <v>133</v>
      </c>
      <c r="I132" s="94">
        <v>116</v>
      </c>
      <c r="J132" s="94">
        <v>100</v>
      </c>
      <c r="K132" s="94">
        <v>84</v>
      </c>
      <c r="L132" s="94">
        <v>73</v>
      </c>
      <c r="M132" s="94">
        <v>63</v>
      </c>
    </row>
    <row r="133" spans="1:13" ht="12.75">
      <c r="A133" s="93">
        <v>1180</v>
      </c>
      <c r="B133" s="93">
        <v>1190</v>
      </c>
      <c r="C133" s="94">
        <v>217</v>
      </c>
      <c r="D133" s="94">
        <v>201</v>
      </c>
      <c r="E133" s="94">
        <v>184</v>
      </c>
      <c r="F133" s="94">
        <v>168</v>
      </c>
      <c r="G133" s="94">
        <v>152</v>
      </c>
      <c r="H133" s="94">
        <v>135</v>
      </c>
      <c r="I133" s="94">
        <v>119</v>
      </c>
      <c r="J133" s="94">
        <v>103</v>
      </c>
      <c r="K133" s="94">
        <v>86</v>
      </c>
      <c r="L133" s="94">
        <v>75</v>
      </c>
      <c r="M133" s="94">
        <v>65</v>
      </c>
    </row>
    <row r="134" spans="1:13" ht="12.75">
      <c r="A134" s="93">
        <v>1190</v>
      </c>
      <c r="B134" s="93">
        <v>1200</v>
      </c>
      <c r="C134" s="94">
        <v>219</v>
      </c>
      <c r="D134" s="94">
        <v>203</v>
      </c>
      <c r="E134" s="94">
        <v>187</v>
      </c>
      <c r="F134" s="94">
        <v>170</v>
      </c>
      <c r="G134" s="94">
        <v>154</v>
      </c>
      <c r="H134" s="94">
        <v>138</v>
      </c>
      <c r="I134" s="94">
        <v>121</v>
      </c>
      <c r="J134" s="94">
        <v>105</v>
      </c>
      <c r="K134" s="94">
        <v>89</v>
      </c>
      <c r="L134" s="94">
        <v>76</v>
      </c>
      <c r="M134" s="94">
        <v>66</v>
      </c>
    </row>
    <row r="135" spans="1:13" ht="12.75">
      <c r="A135" s="93">
        <v>1200</v>
      </c>
      <c r="B135" s="93">
        <v>1210</v>
      </c>
      <c r="C135" s="94">
        <v>222</v>
      </c>
      <c r="D135" s="94">
        <v>206</v>
      </c>
      <c r="E135" s="94">
        <v>189</v>
      </c>
      <c r="F135" s="94">
        <v>173</v>
      </c>
      <c r="G135" s="94">
        <v>157</v>
      </c>
      <c r="H135" s="94">
        <v>140</v>
      </c>
      <c r="I135" s="94">
        <v>124</v>
      </c>
      <c r="J135" s="94">
        <v>108</v>
      </c>
      <c r="K135" s="94">
        <v>91</v>
      </c>
      <c r="L135" s="94">
        <v>78</v>
      </c>
      <c r="M135" s="94">
        <v>68</v>
      </c>
    </row>
    <row r="136" spans="1:13" ht="12.75">
      <c r="A136" s="93">
        <v>1210</v>
      </c>
      <c r="B136" s="93">
        <v>1220</v>
      </c>
      <c r="C136" s="94">
        <v>224</v>
      </c>
      <c r="D136" s="94">
        <v>208</v>
      </c>
      <c r="E136" s="94">
        <v>192</v>
      </c>
      <c r="F136" s="94">
        <v>175</v>
      </c>
      <c r="G136" s="94">
        <v>159</v>
      </c>
      <c r="H136" s="94">
        <v>143</v>
      </c>
      <c r="I136" s="94">
        <v>126</v>
      </c>
      <c r="J136" s="94">
        <v>110</v>
      </c>
      <c r="K136" s="94">
        <v>94</v>
      </c>
      <c r="L136" s="94">
        <v>79</v>
      </c>
      <c r="M136" s="94">
        <v>69</v>
      </c>
    </row>
    <row r="137" spans="1:13" ht="12.75">
      <c r="A137" s="93">
        <v>1220</v>
      </c>
      <c r="B137" s="93">
        <v>1230</v>
      </c>
      <c r="C137" s="94">
        <v>227</v>
      </c>
      <c r="D137" s="94">
        <v>211</v>
      </c>
      <c r="E137" s="94">
        <v>194</v>
      </c>
      <c r="F137" s="94">
        <v>178</v>
      </c>
      <c r="G137" s="94">
        <v>162</v>
      </c>
      <c r="H137" s="94">
        <v>145</v>
      </c>
      <c r="I137" s="94">
        <v>129</v>
      </c>
      <c r="J137" s="94">
        <v>113</v>
      </c>
      <c r="K137" s="94">
        <v>96</v>
      </c>
      <c r="L137" s="94">
        <v>81</v>
      </c>
      <c r="M137" s="94">
        <v>71</v>
      </c>
    </row>
    <row r="138" spans="1:13" ht="12.75">
      <c r="A138" s="93">
        <v>1230</v>
      </c>
      <c r="B138" s="93">
        <v>1240</v>
      </c>
      <c r="C138" s="94">
        <v>229</v>
      </c>
      <c r="D138" s="94">
        <v>213</v>
      </c>
      <c r="E138" s="94">
        <v>197</v>
      </c>
      <c r="F138" s="94">
        <v>180</v>
      </c>
      <c r="G138" s="94">
        <v>164</v>
      </c>
      <c r="H138" s="94">
        <v>148</v>
      </c>
      <c r="I138" s="94">
        <v>131</v>
      </c>
      <c r="J138" s="94">
        <v>115</v>
      </c>
      <c r="K138" s="94">
        <v>99</v>
      </c>
      <c r="L138" s="94">
        <v>82</v>
      </c>
      <c r="M138" s="94">
        <v>72</v>
      </c>
    </row>
    <row r="139" spans="1:13" ht="12.75">
      <c r="A139" s="93">
        <v>1240</v>
      </c>
      <c r="B139" s="93">
        <v>1250</v>
      </c>
      <c r="C139" s="94">
        <v>232</v>
      </c>
      <c r="D139" s="94">
        <v>216</v>
      </c>
      <c r="E139" s="94">
        <v>199</v>
      </c>
      <c r="F139" s="94">
        <v>183</v>
      </c>
      <c r="G139" s="94">
        <v>167</v>
      </c>
      <c r="H139" s="94">
        <v>150</v>
      </c>
      <c r="I139" s="94">
        <v>134</v>
      </c>
      <c r="J139" s="94">
        <v>118</v>
      </c>
      <c r="K139" s="94">
        <v>101</v>
      </c>
      <c r="L139" s="94">
        <v>85</v>
      </c>
      <c r="M139" s="94">
        <v>74</v>
      </c>
    </row>
  </sheetData>
  <sheetProtection/>
  <mergeCells count="2">
    <mergeCell ref="A3:A4"/>
    <mergeCell ref="B3:B4"/>
  </mergeCells>
  <printOptions/>
  <pageMargins left="0.75" right="0.75" top="1" bottom="1" header="0.5" footer="0.5"/>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indexed="40"/>
    <pageSetUpPr fitToPage="1"/>
  </sheetPr>
  <dimension ref="A1:M140"/>
  <sheetViews>
    <sheetView zoomScale="85" zoomScaleNormal="85" zoomScalePageLayoutView="0" workbookViewId="0" topLeftCell="A1">
      <pane xSplit="2" ySplit="4" topLeftCell="C5" activePane="bottomRight" state="frozen"/>
      <selection pane="topLeft" activeCell="A15" sqref="A15:B15"/>
      <selection pane="topRight" activeCell="A15" sqref="A15:B15"/>
      <selection pane="bottomLeft" activeCell="A15" sqref="A15:B15"/>
      <selection pane="bottomRight" activeCell="C5" sqref="C5"/>
    </sheetView>
  </sheetViews>
  <sheetFormatPr defaultColWidth="9.140625" defaultRowHeight="12.75"/>
  <sheetData>
    <row r="1" spans="1:13" ht="20.25">
      <c r="A1" s="86" t="s">
        <v>344</v>
      </c>
      <c r="B1" s="86"/>
      <c r="C1" s="86"/>
      <c r="D1" s="86"/>
      <c r="E1" s="86"/>
      <c r="F1" s="86"/>
      <c r="G1" s="86"/>
      <c r="H1" s="86"/>
      <c r="I1" s="86"/>
      <c r="J1" s="86"/>
      <c r="K1" s="86"/>
      <c r="L1" s="86"/>
      <c r="M1" s="86"/>
    </row>
    <row r="2" spans="1:13" ht="12.75">
      <c r="A2" s="87" t="s">
        <v>339</v>
      </c>
      <c r="B2" s="87"/>
      <c r="C2" s="88" t="s">
        <v>340</v>
      </c>
      <c r="D2" s="88"/>
      <c r="E2" s="88"/>
      <c r="F2" s="88"/>
      <c r="G2" s="88"/>
      <c r="H2" s="88"/>
      <c r="I2" s="88"/>
      <c r="J2" s="88"/>
      <c r="K2" s="88"/>
      <c r="L2" s="88"/>
      <c r="M2" s="88"/>
    </row>
    <row r="3" spans="1:13" ht="12.75" customHeight="1">
      <c r="A3" s="213" t="s">
        <v>341</v>
      </c>
      <c r="B3" s="213" t="s">
        <v>342</v>
      </c>
      <c r="C3" s="89">
        <v>0</v>
      </c>
      <c r="D3" s="89">
        <v>1</v>
      </c>
      <c r="E3" s="89">
        <v>2</v>
      </c>
      <c r="F3" s="89">
        <v>3</v>
      </c>
      <c r="G3" s="89">
        <v>4</v>
      </c>
      <c r="H3" s="89">
        <v>5</v>
      </c>
      <c r="I3" s="89">
        <v>6</v>
      </c>
      <c r="J3" s="89">
        <v>7</v>
      </c>
      <c r="K3" s="89">
        <v>8</v>
      </c>
      <c r="L3" s="89">
        <v>9</v>
      </c>
      <c r="M3" s="89">
        <v>10</v>
      </c>
    </row>
    <row r="4" spans="1:13" ht="12.75">
      <c r="A4" s="213"/>
      <c r="B4" s="213"/>
      <c r="C4" s="90" t="s">
        <v>343</v>
      </c>
      <c r="D4" s="90"/>
      <c r="E4" s="90"/>
      <c r="F4" s="90"/>
      <c r="G4" s="90"/>
      <c r="H4" s="90"/>
      <c r="I4" s="90"/>
      <c r="J4" s="90"/>
      <c r="K4" s="90"/>
      <c r="L4" s="90"/>
      <c r="M4" s="90"/>
    </row>
    <row r="5" spans="1:13" ht="12.75">
      <c r="A5" s="91">
        <v>0</v>
      </c>
      <c r="B5" s="91">
        <v>125</v>
      </c>
      <c r="C5" s="92">
        <v>0</v>
      </c>
      <c r="D5" s="92">
        <v>0</v>
      </c>
      <c r="E5" s="92">
        <v>0</v>
      </c>
      <c r="F5" s="92">
        <v>0</v>
      </c>
      <c r="G5" s="92">
        <v>0</v>
      </c>
      <c r="H5" s="92">
        <v>0</v>
      </c>
      <c r="I5" s="92">
        <v>0</v>
      </c>
      <c r="J5" s="92">
        <v>0</v>
      </c>
      <c r="K5" s="92">
        <v>0</v>
      </c>
      <c r="L5" s="92">
        <v>0</v>
      </c>
      <c r="M5" s="92">
        <v>0</v>
      </c>
    </row>
    <row r="6" spans="1:13" ht="12.75">
      <c r="A6" s="93">
        <v>125</v>
      </c>
      <c r="B6" s="93">
        <v>130</v>
      </c>
      <c r="C6" s="94">
        <v>0</v>
      </c>
      <c r="D6" s="94">
        <v>0</v>
      </c>
      <c r="E6" s="94">
        <v>0</v>
      </c>
      <c r="F6" s="94">
        <v>0</v>
      </c>
      <c r="G6" s="94">
        <v>0</v>
      </c>
      <c r="H6" s="94">
        <v>0</v>
      </c>
      <c r="I6" s="94">
        <v>0</v>
      </c>
      <c r="J6" s="94">
        <v>0</v>
      </c>
      <c r="K6" s="94">
        <v>0</v>
      </c>
      <c r="L6" s="94">
        <v>0</v>
      </c>
      <c r="M6" s="94">
        <v>0</v>
      </c>
    </row>
    <row r="7" spans="1:13" ht="12.75">
      <c r="A7" s="93">
        <v>130</v>
      </c>
      <c r="B7" s="93">
        <v>135</v>
      </c>
      <c r="C7" s="94">
        <v>0</v>
      </c>
      <c r="D7" s="94">
        <v>0</v>
      </c>
      <c r="E7" s="94">
        <v>0</v>
      </c>
      <c r="F7" s="94">
        <v>0</v>
      </c>
      <c r="G7" s="94">
        <v>0</v>
      </c>
      <c r="H7" s="94">
        <v>0</v>
      </c>
      <c r="I7" s="94">
        <v>0</v>
      </c>
      <c r="J7" s="94">
        <v>0</v>
      </c>
      <c r="K7" s="94">
        <v>0</v>
      </c>
      <c r="L7" s="94">
        <v>0</v>
      </c>
      <c r="M7" s="94">
        <v>0</v>
      </c>
    </row>
    <row r="8" spans="1:13" ht="12.75">
      <c r="A8" s="93">
        <v>135</v>
      </c>
      <c r="B8" s="93">
        <v>140</v>
      </c>
      <c r="C8" s="94">
        <v>0</v>
      </c>
      <c r="D8" s="94">
        <v>0</v>
      </c>
      <c r="E8" s="94">
        <v>0</v>
      </c>
      <c r="F8" s="94">
        <v>0</v>
      </c>
      <c r="G8" s="94">
        <v>0</v>
      </c>
      <c r="H8" s="94">
        <v>0</v>
      </c>
      <c r="I8" s="94">
        <v>0</v>
      </c>
      <c r="J8" s="94">
        <v>0</v>
      </c>
      <c r="K8" s="94">
        <v>0</v>
      </c>
      <c r="L8" s="94">
        <v>0</v>
      </c>
      <c r="M8" s="94">
        <v>0</v>
      </c>
    </row>
    <row r="9" spans="1:13" ht="12.75">
      <c r="A9" s="93">
        <v>140</v>
      </c>
      <c r="B9" s="93">
        <v>145</v>
      </c>
      <c r="C9" s="94">
        <v>0</v>
      </c>
      <c r="D9" s="94">
        <v>0</v>
      </c>
      <c r="E9" s="94">
        <v>0</v>
      </c>
      <c r="F9" s="94">
        <v>0</v>
      </c>
      <c r="G9" s="94">
        <v>0</v>
      </c>
      <c r="H9" s="94">
        <v>0</v>
      </c>
      <c r="I9" s="94">
        <v>0</v>
      </c>
      <c r="J9" s="94">
        <v>0</v>
      </c>
      <c r="K9" s="94">
        <v>0</v>
      </c>
      <c r="L9" s="94">
        <v>0</v>
      </c>
      <c r="M9" s="94">
        <v>0</v>
      </c>
    </row>
    <row r="10" spans="1:13" ht="12.75">
      <c r="A10" s="93">
        <v>145</v>
      </c>
      <c r="B10" s="93">
        <v>150</v>
      </c>
      <c r="C10" s="94">
        <v>0</v>
      </c>
      <c r="D10" s="94">
        <v>0</v>
      </c>
      <c r="E10" s="94">
        <v>0</v>
      </c>
      <c r="F10" s="94">
        <v>0</v>
      </c>
      <c r="G10" s="94">
        <v>0</v>
      </c>
      <c r="H10" s="94">
        <v>0</v>
      </c>
      <c r="I10" s="94">
        <v>0</v>
      </c>
      <c r="J10" s="94">
        <v>0</v>
      </c>
      <c r="K10" s="94">
        <v>0</v>
      </c>
      <c r="L10" s="94">
        <v>0</v>
      </c>
      <c r="M10" s="94">
        <v>0</v>
      </c>
    </row>
    <row r="11" spans="1:13" ht="12.75">
      <c r="A11" s="93">
        <v>150</v>
      </c>
      <c r="B11" s="93">
        <v>155</v>
      </c>
      <c r="C11" s="94">
        <v>0</v>
      </c>
      <c r="D11" s="94">
        <v>0</v>
      </c>
      <c r="E11" s="94">
        <v>0</v>
      </c>
      <c r="F11" s="94">
        <v>0</v>
      </c>
      <c r="G11" s="94">
        <v>0</v>
      </c>
      <c r="H11" s="94">
        <v>0</v>
      </c>
      <c r="I11" s="94">
        <v>0</v>
      </c>
      <c r="J11" s="94">
        <v>0</v>
      </c>
      <c r="K11" s="94">
        <v>0</v>
      </c>
      <c r="L11" s="94">
        <v>0</v>
      </c>
      <c r="M11" s="94">
        <v>0</v>
      </c>
    </row>
    <row r="12" spans="1:13" ht="12.75">
      <c r="A12" s="93">
        <v>155</v>
      </c>
      <c r="B12" s="93">
        <v>160</v>
      </c>
      <c r="C12" s="94">
        <v>0</v>
      </c>
      <c r="D12" s="94">
        <v>0</v>
      </c>
      <c r="E12" s="94">
        <v>0</v>
      </c>
      <c r="F12" s="94">
        <v>0</v>
      </c>
      <c r="G12" s="94">
        <v>0</v>
      </c>
      <c r="H12" s="94">
        <v>0</v>
      </c>
      <c r="I12" s="94">
        <v>0</v>
      </c>
      <c r="J12" s="94">
        <v>0</v>
      </c>
      <c r="K12" s="94">
        <v>0</v>
      </c>
      <c r="L12" s="94">
        <v>0</v>
      </c>
      <c r="M12" s="94">
        <v>0</v>
      </c>
    </row>
    <row r="13" spans="1:13" ht="12.75">
      <c r="A13" s="93">
        <v>160</v>
      </c>
      <c r="B13" s="93">
        <v>165</v>
      </c>
      <c r="C13" s="94">
        <v>1</v>
      </c>
      <c r="D13" s="94">
        <v>0</v>
      </c>
      <c r="E13" s="94">
        <v>0</v>
      </c>
      <c r="F13" s="94">
        <v>0</v>
      </c>
      <c r="G13" s="94">
        <v>0</v>
      </c>
      <c r="H13" s="94">
        <v>0</v>
      </c>
      <c r="I13" s="94">
        <v>0</v>
      </c>
      <c r="J13" s="94">
        <v>0</v>
      </c>
      <c r="K13" s="94">
        <v>0</v>
      </c>
      <c r="L13" s="94">
        <v>0</v>
      </c>
      <c r="M13" s="94">
        <v>0</v>
      </c>
    </row>
    <row r="14" spans="1:13" ht="12.75">
      <c r="A14" s="93">
        <v>165</v>
      </c>
      <c r="B14" s="93">
        <v>170</v>
      </c>
      <c r="C14" s="94">
        <v>1</v>
      </c>
      <c r="D14" s="94">
        <v>0</v>
      </c>
      <c r="E14" s="94">
        <v>0</v>
      </c>
      <c r="F14" s="94">
        <v>0</v>
      </c>
      <c r="G14" s="94">
        <v>0</v>
      </c>
      <c r="H14" s="94">
        <v>0</v>
      </c>
      <c r="I14" s="94">
        <v>0</v>
      </c>
      <c r="J14" s="94">
        <v>0</v>
      </c>
      <c r="K14" s="94">
        <v>0</v>
      </c>
      <c r="L14" s="94">
        <v>0</v>
      </c>
      <c r="M14" s="94">
        <v>0</v>
      </c>
    </row>
    <row r="15" spans="1:13" ht="12.75">
      <c r="A15" s="93">
        <v>170</v>
      </c>
      <c r="B15" s="93">
        <v>175</v>
      </c>
      <c r="C15" s="94">
        <v>2</v>
      </c>
      <c r="D15" s="94">
        <v>0</v>
      </c>
      <c r="E15" s="94">
        <v>0</v>
      </c>
      <c r="F15" s="94">
        <v>0</v>
      </c>
      <c r="G15" s="94">
        <v>0</v>
      </c>
      <c r="H15" s="94">
        <v>0</v>
      </c>
      <c r="I15" s="94">
        <v>0</v>
      </c>
      <c r="J15" s="94">
        <v>0</v>
      </c>
      <c r="K15" s="94">
        <v>0</v>
      </c>
      <c r="L15" s="94">
        <v>0</v>
      </c>
      <c r="M15" s="94">
        <v>0</v>
      </c>
    </row>
    <row r="16" spans="1:13" ht="12.75">
      <c r="A16" s="93">
        <v>175</v>
      </c>
      <c r="B16" s="93">
        <v>180</v>
      </c>
      <c r="C16" s="94">
        <v>2</v>
      </c>
      <c r="D16" s="94">
        <v>0</v>
      </c>
      <c r="E16" s="94">
        <v>0</v>
      </c>
      <c r="F16" s="94">
        <v>0</v>
      </c>
      <c r="G16" s="94">
        <v>0</v>
      </c>
      <c r="H16" s="94">
        <v>0</v>
      </c>
      <c r="I16" s="94">
        <v>0</v>
      </c>
      <c r="J16" s="94">
        <v>0</v>
      </c>
      <c r="K16" s="94">
        <v>0</v>
      </c>
      <c r="L16" s="94">
        <v>0</v>
      </c>
      <c r="M16" s="94">
        <v>0</v>
      </c>
    </row>
    <row r="17" spans="1:13" ht="12.75">
      <c r="A17" s="93">
        <v>180</v>
      </c>
      <c r="B17" s="93">
        <v>185</v>
      </c>
      <c r="C17" s="94">
        <v>3</v>
      </c>
      <c r="D17" s="94">
        <v>0</v>
      </c>
      <c r="E17" s="94">
        <v>0</v>
      </c>
      <c r="F17" s="94">
        <v>0</v>
      </c>
      <c r="G17" s="94">
        <v>0</v>
      </c>
      <c r="H17" s="94">
        <v>0</v>
      </c>
      <c r="I17" s="94">
        <v>0</v>
      </c>
      <c r="J17" s="94">
        <v>0</v>
      </c>
      <c r="K17" s="94">
        <v>0</v>
      </c>
      <c r="L17" s="94">
        <v>0</v>
      </c>
      <c r="M17" s="94">
        <v>0</v>
      </c>
    </row>
    <row r="18" spans="1:13" ht="12.75">
      <c r="A18" s="93">
        <v>185</v>
      </c>
      <c r="B18" s="93">
        <v>190</v>
      </c>
      <c r="C18" s="94">
        <v>3</v>
      </c>
      <c r="D18" s="94">
        <v>0</v>
      </c>
      <c r="E18" s="94">
        <v>0</v>
      </c>
      <c r="F18" s="94">
        <v>0</v>
      </c>
      <c r="G18" s="94">
        <v>0</v>
      </c>
      <c r="H18" s="94">
        <v>0</v>
      </c>
      <c r="I18" s="94">
        <v>0</v>
      </c>
      <c r="J18" s="94">
        <v>0</v>
      </c>
      <c r="K18" s="94">
        <v>0</v>
      </c>
      <c r="L18" s="94">
        <v>0</v>
      </c>
      <c r="M18" s="94">
        <v>0</v>
      </c>
    </row>
    <row r="19" spans="1:13" ht="12.75">
      <c r="A19" s="93">
        <v>190</v>
      </c>
      <c r="B19" s="93">
        <v>195</v>
      </c>
      <c r="C19" s="94">
        <v>4</v>
      </c>
      <c r="D19" s="94">
        <v>0</v>
      </c>
      <c r="E19" s="94">
        <v>0</v>
      </c>
      <c r="F19" s="94">
        <v>0</v>
      </c>
      <c r="G19" s="94">
        <v>0</v>
      </c>
      <c r="H19" s="94">
        <v>0</v>
      </c>
      <c r="I19" s="94">
        <v>0</v>
      </c>
      <c r="J19" s="94">
        <v>0</v>
      </c>
      <c r="K19" s="94">
        <v>0</v>
      </c>
      <c r="L19" s="94">
        <v>0</v>
      </c>
      <c r="M19" s="94">
        <v>0</v>
      </c>
    </row>
    <row r="20" spans="1:13" ht="12.75">
      <c r="A20" s="93">
        <v>195</v>
      </c>
      <c r="B20" s="93">
        <v>200</v>
      </c>
      <c r="C20" s="94">
        <v>4</v>
      </c>
      <c r="D20" s="94">
        <v>0</v>
      </c>
      <c r="E20" s="94">
        <v>0</v>
      </c>
      <c r="F20" s="94">
        <v>0</v>
      </c>
      <c r="G20" s="94">
        <v>0</v>
      </c>
      <c r="H20" s="94">
        <v>0</v>
      </c>
      <c r="I20" s="94">
        <v>0</v>
      </c>
      <c r="J20" s="94">
        <v>0</v>
      </c>
      <c r="K20" s="94">
        <v>0</v>
      </c>
      <c r="L20" s="94">
        <v>0</v>
      </c>
      <c r="M20" s="94">
        <v>0</v>
      </c>
    </row>
    <row r="21" spans="1:13" ht="12.75">
      <c r="A21" s="93">
        <v>200</v>
      </c>
      <c r="B21" s="93">
        <v>210</v>
      </c>
      <c r="C21" s="94">
        <v>5</v>
      </c>
      <c r="D21" s="94">
        <v>0</v>
      </c>
      <c r="E21" s="94">
        <v>0</v>
      </c>
      <c r="F21" s="94">
        <v>0</v>
      </c>
      <c r="G21" s="94">
        <v>0</v>
      </c>
      <c r="H21" s="94">
        <v>0</v>
      </c>
      <c r="I21" s="94">
        <v>0</v>
      </c>
      <c r="J21" s="94">
        <v>0</v>
      </c>
      <c r="K21" s="94">
        <v>0</v>
      </c>
      <c r="L21" s="94">
        <v>0</v>
      </c>
      <c r="M21" s="94">
        <v>0</v>
      </c>
    </row>
    <row r="22" spans="1:13" ht="12.75">
      <c r="A22" s="93">
        <v>210</v>
      </c>
      <c r="B22" s="93">
        <v>220</v>
      </c>
      <c r="C22" s="94">
        <v>6</v>
      </c>
      <c r="D22" s="94">
        <v>0</v>
      </c>
      <c r="E22" s="94">
        <v>0</v>
      </c>
      <c r="F22" s="94">
        <v>0</v>
      </c>
      <c r="G22" s="94">
        <v>0</v>
      </c>
      <c r="H22" s="94">
        <v>0</v>
      </c>
      <c r="I22" s="94">
        <v>0</v>
      </c>
      <c r="J22" s="94">
        <v>0</v>
      </c>
      <c r="K22" s="94">
        <v>0</v>
      </c>
      <c r="L22" s="94">
        <v>0</v>
      </c>
      <c r="M22" s="94">
        <v>0</v>
      </c>
    </row>
    <row r="23" spans="1:13" ht="12.75">
      <c r="A23" s="93">
        <v>220</v>
      </c>
      <c r="B23" s="93">
        <v>230</v>
      </c>
      <c r="C23" s="94">
        <v>7</v>
      </c>
      <c r="D23" s="94">
        <v>1</v>
      </c>
      <c r="E23" s="94">
        <v>0</v>
      </c>
      <c r="F23" s="94">
        <v>0</v>
      </c>
      <c r="G23" s="94">
        <v>0</v>
      </c>
      <c r="H23" s="94">
        <v>0</v>
      </c>
      <c r="I23" s="94">
        <v>0</v>
      </c>
      <c r="J23" s="94">
        <v>0</v>
      </c>
      <c r="K23" s="94">
        <v>0</v>
      </c>
      <c r="L23" s="94">
        <v>0</v>
      </c>
      <c r="M23" s="94">
        <v>0</v>
      </c>
    </row>
    <row r="24" spans="1:13" ht="12.75">
      <c r="A24" s="93">
        <v>230</v>
      </c>
      <c r="B24" s="93">
        <v>240</v>
      </c>
      <c r="C24" s="94">
        <v>8</v>
      </c>
      <c r="D24" s="94">
        <v>2</v>
      </c>
      <c r="E24" s="94">
        <v>0</v>
      </c>
      <c r="F24" s="94">
        <v>0</v>
      </c>
      <c r="G24" s="94">
        <v>0</v>
      </c>
      <c r="H24" s="94">
        <v>0</v>
      </c>
      <c r="I24" s="94">
        <v>0</v>
      </c>
      <c r="J24" s="94">
        <v>0</v>
      </c>
      <c r="K24" s="94">
        <v>0</v>
      </c>
      <c r="L24" s="94">
        <v>0</v>
      </c>
      <c r="M24" s="94">
        <v>0</v>
      </c>
    </row>
    <row r="25" spans="1:13" ht="12.75">
      <c r="A25" s="93">
        <v>240</v>
      </c>
      <c r="B25" s="93">
        <v>250</v>
      </c>
      <c r="C25" s="94">
        <v>9</v>
      </c>
      <c r="D25" s="94">
        <v>3</v>
      </c>
      <c r="E25" s="94">
        <v>0</v>
      </c>
      <c r="F25" s="94">
        <v>0</v>
      </c>
      <c r="G25" s="94">
        <v>0</v>
      </c>
      <c r="H25" s="94">
        <v>0</v>
      </c>
      <c r="I25" s="94">
        <v>0</v>
      </c>
      <c r="J25" s="94">
        <v>0</v>
      </c>
      <c r="K25" s="94">
        <v>0</v>
      </c>
      <c r="L25" s="94">
        <v>0</v>
      </c>
      <c r="M25" s="94">
        <v>0</v>
      </c>
    </row>
    <row r="26" spans="1:13" ht="12.75">
      <c r="A26" s="93">
        <v>250</v>
      </c>
      <c r="B26" s="93">
        <v>260</v>
      </c>
      <c r="C26" s="94">
        <v>10</v>
      </c>
      <c r="D26" s="94">
        <v>4</v>
      </c>
      <c r="E26" s="94">
        <v>0</v>
      </c>
      <c r="F26" s="94">
        <v>0</v>
      </c>
      <c r="G26" s="94">
        <v>0</v>
      </c>
      <c r="H26" s="94">
        <v>0</v>
      </c>
      <c r="I26" s="94">
        <v>0</v>
      </c>
      <c r="J26" s="94">
        <v>0</v>
      </c>
      <c r="K26" s="94">
        <v>0</v>
      </c>
      <c r="L26" s="94">
        <v>0</v>
      </c>
      <c r="M26" s="94">
        <v>0</v>
      </c>
    </row>
    <row r="27" spans="1:13" ht="12.75">
      <c r="A27" s="93">
        <v>260</v>
      </c>
      <c r="B27" s="93">
        <v>270</v>
      </c>
      <c r="C27" s="94">
        <v>11</v>
      </c>
      <c r="D27" s="94">
        <v>5</v>
      </c>
      <c r="E27" s="94">
        <v>0</v>
      </c>
      <c r="F27" s="94">
        <v>0</v>
      </c>
      <c r="G27" s="94">
        <v>0</v>
      </c>
      <c r="H27" s="94">
        <v>0</v>
      </c>
      <c r="I27" s="94">
        <v>0</v>
      </c>
      <c r="J27" s="94">
        <v>0</v>
      </c>
      <c r="K27" s="94">
        <v>0</v>
      </c>
      <c r="L27" s="94">
        <v>0</v>
      </c>
      <c r="M27" s="94">
        <v>0</v>
      </c>
    </row>
    <row r="28" spans="1:13" ht="12.75">
      <c r="A28" s="93">
        <v>270</v>
      </c>
      <c r="B28" s="93">
        <v>280</v>
      </c>
      <c r="C28" s="94">
        <v>12</v>
      </c>
      <c r="D28" s="94">
        <v>6</v>
      </c>
      <c r="E28" s="94">
        <v>0</v>
      </c>
      <c r="F28" s="94">
        <v>0</v>
      </c>
      <c r="G28" s="94">
        <v>0</v>
      </c>
      <c r="H28" s="94">
        <v>0</v>
      </c>
      <c r="I28" s="94">
        <v>0</v>
      </c>
      <c r="J28" s="94">
        <v>0</v>
      </c>
      <c r="K28" s="94">
        <v>0</v>
      </c>
      <c r="L28" s="94">
        <v>0</v>
      </c>
      <c r="M28" s="94">
        <v>0</v>
      </c>
    </row>
    <row r="29" spans="1:13" ht="12.75">
      <c r="A29" s="93">
        <v>280</v>
      </c>
      <c r="B29" s="93">
        <v>290</v>
      </c>
      <c r="C29" s="94">
        <v>13</v>
      </c>
      <c r="D29" s="94">
        <v>7</v>
      </c>
      <c r="E29" s="94">
        <v>0</v>
      </c>
      <c r="F29" s="94">
        <v>0</v>
      </c>
      <c r="G29" s="94">
        <v>0</v>
      </c>
      <c r="H29" s="94">
        <v>0</v>
      </c>
      <c r="I29" s="94">
        <v>0</v>
      </c>
      <c r="J29" s="94">
        <v>0</v>
      </c>
      <c r="K29" s="94">
        <v>0</v>
      </c>
      <c r="L29" s="94">
        <v>0</v>
      </c>
      <c r="M29" s="94">
        <v>0</v>
      </c>
    </row>
    <row r="30" spans="1:13" ht="12.75">
      <c r="A30" s="93">
        <v>290</v>
      </c>
      <c r="B30" s="93">
        <v>300</v>
      </c>
      <c r="C30" s="94">
        <v>14</v>
      </c>
      <c r="D30" s="94">
        <v>8</v>
      </c>
      <c r="E30" s="94">
        <v>1</v>
      </c>
      <c r="F30" s="94">
        <v>0</v>
      </c>
      <c r="G30" s="94">
        <v>0</v>
      </c>
      <c r="H30" s="94">
        <v>0</v>
      </c>
      <c r="I30" s="94">
        <v>0</v>
      </c>
      <c r="J30" s="94">
        <v>0</v>
      </c>
      <c r="K30" s="94">
        <v>0</v>
      </c>
      <c r="L30" s="94">
        <v>0</v>
      </c>
      <c r="M30" s="94">
        <v>0</v>
      </c>
    </row>
    <row r="31" spans="1:13" ht="12.75">
      <c r="A31" s="93">
        <v>300</v>
      </c>
      <c r="B31" s="93">
        <v>310</v>
      </c>
      <c r="C31" s="94">
        <v>15</v>
      </c>
      <c r="D31" s="94">
        <v>9</v>
      </c>
      <c r="E31" s="94">
        <v>2</v>
      </c>
      <c r="F31" s="94">
        <v>0</v>
      </c>
      <c r="G31" s="94">
        <v>0</v>
      </c>
      <c r="H31" s="94">
        <v>0</v>
      </c>
      <c r="I31" s="94">
        <v>0</v>
      </c>
      <c r="J31" s="94">
        <v>0</v>
      </c>
      <c r="K31" s="94">
        <v>0</v>
      </c>
      <c r="L31" s="94">
        <v>0</v>
      </c>
      <c r="M31" s="94">
        <v>0</v>
      </c>
    </row>
    <row r="32" spans="1:13" ht="12.75">
      <c r="A32" s="93">
        <v>310</v>
      </c>
      <c r="B32" s="93">
        <v>320</v>
      </c>
      <c r="C32" s="94">
        <v>16</v>
      </c>
      <c r="D32" s="94">
        <v>10</v>
      </c>
      <c r="E32" s="94">
        <v>3</v>
      </c>
      <c r="F32" s="94">
        <v>0</v>
      </c>
      <c r="G32" s="94">
        <v>0</v>
      </c>
      <c r="H32" s="94">
        <v>0</v>
      </c>
      <c r="I32" s="94">
        <v>0</v>
      </c>
      <c r="J32" s="94">
        <v>0</v>
      </c>
      <c r="K32" s="94">
        <v>0</v>
      </c>
      <c r="L32" s="94">
        <v>0</v>
      </c>
      <c r="M32" s="94">
        <v>0</v>
      </c>
    </row>
    <row r="33" spans="1:13" ht="12.75">
      <c r="A33" s="93">
        <v>320</v>
      </c>
      <c r="B33" s="93">
        <v>330</v>
      </c>
      <c r="C33" s="94">
        <v>17</v>
      </c>
      <c r="D33" s="94">
        <v>11</v>
      </c>
      <c r="E33" s="94">
        <v>4</v>
      </c>
      <c r="F33" s="94">
        <v>0</v>
      </c>
      <c r="G33" s="94">
        <v>0</v>
      </c>
      <c r="H33" s="94">
        <v>0</v>
      </c>
      <c r="I33" s="94">
        <v>0</v>
      </c>
      <c r="J33" s="94">
        <v>0</v>
      </c>
      <c r="K33" s="94">
        <v>0</v>
      </c>
      <c r="L33" s="94">
        <v>0</v>
      </c>
      <c r="M33" s="94">
        <v>0</v>
      </c>
    </row>
    <row r="34" spans="1:13" ht="12.75">
      <c r="A34" s="93">
        <v>330</v>
      </c>
      <c r="B34" s="93">
        <v>340</v>
      </c>
      <c r="C34" s="94">
        <v>18</v>
      </c>
      <c r="D34" s="94">
        <v>12</v>
      </c>
      <c r="E34" s="94">
        <v>5</v>
      </c>
      <c r="F34" s="94">
        <v>0</v>
      </c>
      <c r="G34" s="94">
        <v>0</v>
      </c>
      <c r="H34" s="94">
        <v>0</v>
      </c>
      <c r="I34" s="94">
        <v>0</v>
      </c>
      <c r="J34" s="94">
        <v>0</v>
      </c>
      <c r="K34" s="94">
        <v>0</v>
      </c>
      <c r="L34" s="94">
        <v>0</v>
      </c>
      <c r="M34" s="94">
        <v>0</v>
      </c>
    </row>
    <row r="35" spans="1:13" ht="12.75">
      <c r="A35" s="93">
        <v>340</v>
      </c>
      <c r="B35" s="93">
        <v>350</v>
      </c>
      <c r="C35" s="94">
        <v>19</v>
      </c>
      <c r="D35" s="94">
        <v>13</v>
      </c>
      <c r="E35" s="94">
        <v>6</v>
      </c>
      <c r="F35" s="94">
        <v>0</v>
      </c>
      <c r="G35" s="94">
        <v>0</v>
      </c>
      <c r="H35" s="94">
        <v>0</v>
      </c>
      <c r="I35" s="94">
        <v>0</v>
      </c>
      <c r="J35" s="94">
        <v>0</v>
      </c>
      <c r="K35" s="94">
        <v>0</v>
      </c>
      <c r="L35" s="94">
        <v>0</v>
      </c>
      <c r="M35" s="94">
        <v>0</v>
      </c>
    </row>
    <row r="36" spans="1:13" ht="12.75">
      <c r="A36" s="93">
        <v>350</v>
      </c>
      <c r="B36" s="93">
        <v>360</v>
      </c>
      <c r="C36" s="94">
        <v>20</v>
      </c>
      <c r="D36" s="94">
        <v>14</v>
      </c>
      <c r="E36" s="94">
        <v>7</v>
      </c>
      <c r="F36" s="94">
        <v>1</v>
      </c>
      <c r="G36" s="94">
        <v>0</v>
      </c>
      <c r="H36" s="94">
        <v>0</v>
      </c>
      <c r="I36" s="94">
        <v>0</v>
      </c>
      <c r="J36" s="94">
        <v>0</v>
      </c>
      <c r="K36" s="94">
        <v>0</v>
      </c>
      <c r="L36" s="94">
        <v>0</v>
      </c>
      <c r="M36" s="94">
        <v>0</v>
      </c>
    </row>
    <row r="37" spans="1:13" ht="12.75">
      <c r="A37" s="93">
        <v>360</v>
      </c>
      <c r="B37" s="93">
        <v>370</v>
      </c>
      <c r="C37" s="94">
        <v>21</v>
      </c>
      <c r="D37" s="94">
        <v>15</v>
      </c>
      <c r="E37" s="94">
        <v>8</v>
      </c>
      <c r="F37" s="94">
        <v>2</v>
      </c>
      <c r="G37" s="94">
        <v>0</v>
      </c>
      <c r="H37" s="94">
        <v>0</v>
      </c>
      <c r="I37" s="94">
        <v>0</v>
      </c>
      <c r="J37" s="94">
        <v>0</v>
      </c>
      <c r="K37" s="94">
        <v>0</v>
      </c>
      <c r="L37" s="94">
        <v>0</v>
      </c>
      <c r="M37" s="94">
        <v>0</v>
      </c>
    </row>
    <row r="38" spans="1:13" ht="12.75">
      <c r="A38" s="93">
        <v>370</v>
      </c>
      <c r="B38" s="93">
        <v>380</v>
      </c>
      <c r="C38" s="94">
        <v>22</v>
      </c>
      <c r="D38" s="94">
        <v>16</v>
      </c>
      <c r="E38" s="94">
        <v>9</v>
      </c>
      <c r="F38" s="94">
        <v>3</v>
      </c>
      <c r="G38" s="94">
        <v>0</v>
      </c>
      <c r="H38" s="94">
        <v>0</v>
      </c>
      <c r="I38" s="94">
        <v>0</v>
      </c>
      <c r="J38" s="94">
        <v>0</v>
      </c>
      <c r="K38" s="94">
        <v>0</v>
      </c>
      <c r="L38" s="94">
        <v>0</v>
      </c>
      <c r="M38" s="94">
        <v>0</v>
      </c>
    </row>
    <row r="39" spans="1:13" ht="12.75">
      <c r="A39" s="93">
        <v>380</v>
      </c>
      <c r="B39" s="93">
        <v>390</v>
      </c>
      <c r="C39" s="94">
        <v>23</v>
      </c>
      <c r="D39" s="94">
        <v>17</v>
      </c>
      <c r="E39" s="94">
        <v>10</v>
      </c>
      <c r="F39" s="94">
        <v>4</v>
      </c>
      <c r="G39" s="94">
        <v>0</v>
      </c>
      <c r="H39" s="94">
        <v>0</v>
      </c>
      <c r="I39" s="94">
        <v>0</v>
      </c>
      <c r="J39" s="94">
        <v>0</v>
      </c>
      <c r="K39" s="94">
        <v>0</v>
      </c>
      <c r="L39" s="94">
        <v>0</v>
      </c>
      <c r="M39" s="94">
        <v>0</v>
      </c>
    </row>
    <row r="40" spans="1:13" ht="12.75">
      <c r="A40" s="93">
        <v>390</v>
      </c>
      <c r="B40" s="93">
        <v>400</v>
      </c>
      <c r="C40" s="94">
        <v>24</v>
      </c>
      <c r="D40" s="94">
        <v>18</v>
      </c>
      <c r="E40" s="94">
        <v>11</v>
      </c>
      <c r="F40" s="94">
        <v>5</v>
      </c>
      <c r="G40" s="94">
        <v>0</v>
      </c>
      <c r="H40" s="94">
        <v>0</v>
      </c>
      <c r="I40" s="94">
        <v>0</v>
      </c>
      <c r="J40" s="94">
        <v>0</v>
      </c>
      <c r="K40" s="94">
        <v>0</v>
      </c>
      <c r="L40" s="94">
        <v>0</v>
      </c>
      <c r="M40" s="94">
        <v>0</v>
      </c>
    </row>
    <row r="41" spans="1:13" ht="12.75">
      <c r="A41" s="93">
        <v>400</v>
      </c>
      <c r="B41" s="93">
        <v>410</v>
      </c>
      <c r="C41" s="94">
        <v>25</v>
      </c>
      <c r="D41" s="94">
        <v>19</v>
      </c>
      <c r="E41" s="94">
        <v>12</v>
      </c>
      <c r="F41" s="94">
        <v>6</v>
      </c>
      <c r="G41" s="94">
        <v>0</v>
      </c>
      <c r="H41" s="94">
        <v>0</v>
      </c>
      <c r="I41" s="94">
        <v>0</v>
      </c>
      <c r="J41" s="94">
        <v>0</v>
      </c>
      <c r="K41" s="94">
        <v>0</v>
      </c>
      <c r="L41" s="94">
        <v>0</v>
      </c>
      <c r="M41" s="94">
        <v>0</v>
      </c>
    </row>
    <row r="42" spans="1:13" ht="12.75">
      <c r="A42" s="93">
        <v>410</v>
      </c>
      <c r="B42" s="93">
        <v>420</v>
      </c>
      <c r="C42" s="94">
        <v>26</v>
      </c>
      <c r="D42" s="94">
        <v>20</v>
      </c>
      <c r="E42" s="94">
        <v>13</v>
      </c>
      <c r="F42" s="94">
        <v>7</v>
      </c>
      <c r="G42" s="94">
        <v>0</v>
      </c>
      <c r="H42" s="94">
        <v>0</v>
      </c>
      <c r="I42" s="94">
        <v>0</v>
      </c>
      <c r="J42" s="94">
        <v>0</v>
      </c>
      <c r="K42" s="94">
        <v>0</v>
      </c>
      <c r="L42" s="94">
        <v>0</v>
      </c>
      <c r="M42" s="94">
        <v>0</v>
      </c>
    </row>
    <row r="43" spans="1:13" ht="12.75">
      <c r="A43" s="93">
        <v>420</v>
      </c>
      <c r="B43" s="93">
        <v>430</v>
      </c>
      <c r="C43" s="94">
        <v>27</v>
      </c>
      <c r="D43" s="94">
        <v>21</v>
      </c>
      <c r="E43" s="94">
        <v>14</v>
      </c>
      <c r="F43" s="94">
        <v>8</v>
      </c>
      <c r="G43" s="94">
        <v>1</v>
      </c>
      <c r="H43" s="94">
        <v>0</v>
      </c>
      <c r="I43" s="94">
        <v>0</v>
      </c>
      <c r="J43" s="94">
        <v>0</v>
      </c>
      <c r="K43" s="94">
        <v>0</v>
      </c>
      <c r="L43" s="94">
        <v>0</v>
      </c>
      <c r="M43" s="94">
        <v>0</v>
      </c>
    </row>
    <row r="44" spans="1:13" ht="12.75">
      <c r="A44" s="93">
        <v>430</v>
      </c>
      <c r="B44" s="93">
        <v>440</v>
      </c>
      <c r="C44" s="94">
        <v>28</v>
      </c>
      <c r="D44" s="94">
        <v>22</v>
      </c>
      <c r="E44" s="94">
        <v>15</v>
      </c>
      <c r="F44" s="94">
        <v>9</v>
      </c>
      <c r="G44" s="94">
        <v>2</v>
      </c>
      <c r="H44" s="94">
        <v>0</v>
      </c>
      <c r="I44" s="94">
        <v>0</v>
      </c>
      <c r="J44" s="94">
        <v>0</v>
      </c>
      <c r="K44" s="94">
        <v>0</v>
      </c>
      <c r="L44" s="94">
        <v>0</v>
      </c>
      <c r="M44" s="94">
        <v>0</v>
      </c>
    </row>
    <row r="45" spans="1:13" ht="12.75">
      <c r="A45" s="93">
        <v>440</v>
      </c>
      <c r="B45" s="93">
        <v>450</v>
      </c>
      <c r="C45" s="94">
        <v>29</v>
      </c>
      <c r="D45" s="94">
        <v>23</v>
      </c>
      <c r="E45" s="94">
        <v>16</v>
      </c>
      <c r="F45" s="94">
        <v>10</v>
      </c>
      <c r="G45" s="94">
        <v>3</v>
      </c>
      <c r="H45" s="94">
        <v>0</v>
      </c>
      <c r="I45" s="94">
        <v>0</v>
      </c>
      <c r="J45" s="94">
        <v>0</v>
      </c>
      <c r="K45" s="94">
        <v>0</v>
      </c>
      <c r="L45" s="94">
        <v>0</v>
      </c>
      <c r="M45" s="94">
        <v>0</v>
      </c>
    </row>
    <row r="46" spans="1:13" ht="12.75">
      <c r="A46" s="93">
        <v>450</v>
      </c>
      <c r="B46" s="93">
        <v>460</v>
      </c>
      <c r="C46" s="94">
        <v>30</v>
      </c>
      <c r="D46" s="94">
        <v>24</v>
      </c>
      <c r="E46" s="94">
        <v>17</v>
      </c>
      <c r="F46" s="94">
        <v>11</v>
      </c>
      <c r="G46" s="94">
        <v>4</v>
      </c>
      <c r="H46" s="94">
        <v>0</v>
      </c>
      <c r="I46" s="94">
        <v>0</v>
      </c>
      <c r="J46" s="94">
        <v>0</v>
      </c>
      <c r="K46" s="94">
        <v>0</v>
      </c>
      <c r="L46" s="94">
        <v>0</v>
      </c>
      <c r="M46" s="94">
        <v>0</v>
      </c>
    </row>
    <row r="47" spans="1:13" ht="12.75">
      <c r="A47" s="93">
        <v>460</v>
      </c>
      <c r="B47" s="93">
        <v>470</v>
      </c>
      <c r="C47" s="94">
        <v>32</v>
      </c>
      <c r="D47" s="94">
        <v>25</v>
      </c>
      <c r="E47" s="94">
        <v>18</v>
      </c>
      <c r="F47" s="94">
        <v>12</v>
      </c>
      <c r="G47" s="94">
        <v>5</v>
      </c>
      <c r="H47" s="94">
        <v>0</v>
      </c>
      <c r="I47" s="94">
        <v>0</v>
      </c>
      <c r="J47" s="94">
        <v>0</v>
      </c>
      <c r="K47" s="94">
        <v>0</v>
      </c>
      <c r="L47" s="94">
        <v>0</v>
      </c>
      <c r="M47" s="94">
        <v>0</v>
      </c>
    </row>
    <row r="48" spans="1:13" ht="12.75">
      <c r="A48" s="93">
        <v>470</v>
      </c>
      <c r="B48" s="93">
        <v>480</v>
      </c>
      <c r="C48" s="94">
        <v>33</v>
      </c>
      <c r="D48" s="94">
        <v>26</v>
      </c>
      <c r="E48" s="94">
        <v>19</v>
      </c>
      <c r="F48" s="94">
        <v>13</v>
      </c>
      <c r="G48" s="94">
        <v>6</v>
      </c>
      <c r="H48" s="94">
        <v>0</v>
      </c>
      <c r="I48" s="94">
        <v>0</v>
      </c>
      <c r="J48" s="94">
        <v>0</v>
      </c>
      <c r="K48" s="94">
        <v>0</v>
      </c>
      <c r="L48" s="94">
        <v>0</v>
      </c>
      <c r="M48" s="94">
        <v>0</v>
      </c>
    </row>
    <row r="49" spans="1:13" ht="12.75">
      <c r="A49" s="93">
        <v>480</v>
      </c>
      <c r="B49" s="93">
        <v>490</v>
      </c>
      <c r="C49" s="94">
        <v>35</v>
      </c>
      <c r="D49" s="94">
        <v>27</v>
      </c>
      <c r="E49" s="94">
        <v>20</v>
      </c>
      <c r="F49" s="94">
        <v>14</v>
      </c>
      <c r="G49" s="94">
        <v>7</v>
      </c>
      <c r="H49" s="94">
        <v>0</v>
      </c>
      <c r="I49" s="94">
        <v>0</v>
      </c>
      <c r="J49" s="94">
        <v>0</v>
      </c>
      <c r="K49" s="94">
        <v>0</v>
      </c>
      <c r="L49" s="94">
        <v>0</v>
      </c>
      <c r="M49" s="94">
        <v>0</v>
      </c>
    </row>
    <row r="50" spans="1:13" ht="12.75">
      <c r="A50" s="93">
        <v>490</v>
      </c>
      <c r="B50" s="93">
        <v>500</v>
      </c>
      <c r="C50" s="94">
        <v>36</v>
      </c>
      <c r="D50" s="94">
        <v>28</v>
      </c>
      <c r="E50" s="94">
        <v>21</v>
      </c>
      <c r="F50" s="94">
        <v>15</v>
      </c>
      <c r="G50" s="94">
        <v>8</v>
      </c>
      <c r="H50" s="94">
        <v>1</v>
      </c>
      <c r="I50" s="94">
        <v>0</v>
      </c>
      <c r="J50" s="94">
        <v>0</v>
      </c>
      <c r="K50" s="94">
        <v>0</v>
      </c>
      <c r="L50" s="94">
        <v>0</v>
      </c>
      <c r="M50" s="94">
        <v>0</v>
      </c>
    </row>
    <row r="51" spans="1:13" ht="12.75">
      <c r="A51" s="93">
        <v>500</v>
      </c>
      <c r="B51" s="93">
        <v>510</v>
      </c>
      <c r="C51" s="94">
        <v>38</v>
      </c>
      <c r="D51" s="94">
        <v>29</v>
      </c>
      <c r="E51" s="94">
        <v>22</v>
      </c>
      <c r="F51" s="94">
        <v>16</v>
      </c>
      <c r="G51" s="94">
        <v>9</v>
      </c>
      <c r="H51" s="94">
        <v>2</v>
      </c>
      <c r="I51" s="94">
        <v>0</v>
      </c>
      <c r="J51" s="94">
        <v>0</v>
      </c>
      <c r="K51" s="94">
        <v>0</v>
      </c>
      <c r="L51" s="94">
        <v>0</v>
      </c>
      <c r="M51" s="94">
        <v>0</v>
      </c>
    </row>
    <row r="52" spans="1:13" ht="12.75">
      <c r="A52" s="93">
        <v>510</v>
      </c>
      <c r="B52" s="93">
        <v>520</v>
      </c>
      <c r="C52" s="94">
        <v>39</v>
      </c>
      <c r="D52" s="94">
        <v>30</v>
      </c>
      <c r="E52" s="94">
        <v>23</v>
      </c>
      <c r="F52" s="94">
        <v>17</v>
      </c>
      <c r="G52" s="94">
        <v>10</v>
      </c>
      <c r="H52" s="94">
        <v>3</v>
      </c>
      <c r="I52" s="94">
        <v>0</v>
      </c>
      <c r="J52" s="94">
        <v>0</v>
      </c>
      <c r="K52" s="94">
        <v>0</v>
      </c>
      <c r="L52" s="94">
        <v>0</v>
      </c>
      <c r="M52" s="94">
        <v>0</v>
      </c>
    </row>
    <row r="53" spans="1:13" ht="12.75">
      <c r="A53" s="93">
        <v>520</v>
      </c>
      <c r="B53" s="93">
        <v>530</v>
      </c>
      <c r="C53" s="94">
        <v>41</v>
      </c>
      <c r="D53" s="94">
        <v>31</v>
      </c>
      <c r="E53" s="94">
        <v>24</v>
      </c>
      <c r="F53" s="94">
        <v>18</v>
      </c>
      <c r="G53" s="94">
        <v>11</v>
      </c>
      <c r="H53" s="94">
        <v>4</v>
      </c>
      <c r="I53" s="94">
        <v>0</v>
      </c>
      <c r="J53" s="94">
        <v>0</v>
      </c>
      <c r="K53" s="94">
        <v>0</v>
      </c>
      <c r="L53" s="94">
        <v>0</v>
      </c>
      <c r="M53" s="94">
        <v>0</v>
      </c>
    </row>
    <row r="54" spans="1:13" ht="12.75">
      <c r="A54" s="93">
        <v>530</v>
      </c>
      <c r="B54" s="93">
        <v>540</v>
      </c>
      <c r="C54" s="94">
        <v>42</v>
      </c>
      <c r="D54" s="94">
        <v>33</v>
      </c>
      <c r="E54" s="94">
        <v>25</v>
      </c>
      <c r="F54" s="94">
        <v>19</v>
      </c>
      <c r="G54" s="94">
        <v>12</v>
      </c>
      <c r="H54" s="94">
        <v>5</v>
      </c>
      <c r="I54" s="94">
        <v>0</v>
      </c>
      <c r="J54" s="94">
        <v>0</v>
      </c>
      <c r="K54" s="94">
        <v>0</v>
      </c>
      <c r="L54" s="94">
        <v>0</v>
      </c>
      <c r="M54" s="94">
        <v>0</v>
      </c>
    </row>
    <row r="55" spans="1:13" ht="12.75">
      <c r="A55" s="93">
        <v>540</v>
      </c>
      <c r="B55" s="93">
        <v>550</v>
      </c>
      <c r="C55" s="94">
        <v>44</v>
      </c>
      <c r="D55" s="94">
        <v>34</v>
      </c>
      <c r="E55" s="94">
        <v>26</v>
      </c>
      <c r="F55" s="94">
        <v>20</v>
      </c>
      <c r="G55" s="94">
        <v>13</v>
      </c>
      <c r="H55" s="94">
        <v>6</v>
      </c>
      <c r="I55" s="94">
        <v>0</v>
      </c>
      <c r="J55" s="94">
        <v>0</v>
      </c>
      <c r="K55" s="94">
        <v>0</v>
      </c>
      <c r="L55" s="94">
        <v>0</v>
      </c>
      <c r="M55" s="94">
        <v>0</v>
      </c>
    </row>
    <row r="56" spans="1:13" ht="12.75">
      <c r="A56" s="93">
        <v>550</v>
      </c>
      <c r="B56" s="93">
        <v>560</v>
      </c>
      <c r="C56" s="94">
        <v>45</v>
      </c>
      <c r="D56" s="94">
        <v>36</v>
      </c>
      <c r="E56" s="94">
        <v>27</v>
      </c>
      <c r="F56" s="94">
        <v>21</v>
      </c>
      <c r="G56" s="94">
        <v>14</v>
      </c>
      <c r="H56" s="94">
        <v>7</v>
      </c>
      <c r="I56" s="94">
        <v>1</v>
      </c>
      <c r="J56" s="94">
        <v>0</v>
      </c>
      <c r="K56" s="94">
        <v>0</v>
      </c>
      <c r="L56" s="94">
        <v>0</v>
      </c>
      <c r="M56" s="94">
        <v>0</v>
      </c>
    </row>
    <row r="57" spans="1:13" ht="12.75">
      <c r="A57" s="93">
        <v>560</v>
      </c>
      <c r="B57" s="93">
        <v>570</v>
      </c>
      <c r="C57" s="94">
        <v>47</v>
      </c>
      <c r="D57" s="94">
        <v>37</v>
      </c>
      <c r="E57" s="94">
        <v>28</v>
      </c>
      <c r="F57" s="94">
        <v>22</v>
      </c>
      <c r="G57" s="94">
        <v>15</v>
      </c>
      <c r="H57" s="94">
        <v>8</v>
      </c>
      <c r="I57" s="94">
        <v>2</v>
      </c>
      <c r="J57" s="94">
        <v>0</v>
      </c>
      <c r="K57" s="94">
        <v>0</v>
      </c>
      <c r="L57" s="94">
        <v>0</v>
      </c>
      <c r="M57" s="94">
        <v>0</v>
      </c>
    </row>
    <row r="58" spans="1:13" ht="12.75">
      <c r="A58" s="93">
        <v>570</v>
      </c>
      <c r="B58" s="93">
        <v>580</v>
      </c>
      <c r="C58" s="94">
        <v>48</v>
      </c>
      <c r="D58" s="94">
        <v>39</v>
      </c>
      <c r="E58" s="94">
        <v>29</v>
      </c>
      <c r="F58" s="94">
        <v>23</v>
      </c>
      <c r="G58" s="94">
        <v>16</v>
      </c>
      <c r="H58" s="94">
        <v>9</v>
      </c>
      <c r="I58" s="94">
        <v>3</v>
      </c>
      <c r="J58" s="94">
        <v>0</v>
      </c>
      <c r="K58" s="94">
        <v>0</v>
      </c>
      <c r="L58" s="94">
        <v>0</v>
      </c>
      <c r="M58" s="94">
        <v>0</v>
      </c>
    </row>
    <row r="59" spans="1:13" ht="12.75">
      <c r="A59" s="93">
        <v>580</v>
      </c>
      <c r="B59" s="93">
        <v>590</v>
      </c>
      <c r="C59" s="94">
        <v>50</v>
      </c>
      <c r="D59" s="94">
        <v>40</v>
      </c>
      <c r="E59" s="94">
        <v>30</v>
      </c>
      <c r="F59" s="94">
        <v>24</v>
      </c>
      <c r="G59" s="94">
        <v>17</v>
      </c>
      <c r="H59" s="94">
        <v>10</v>
      </c>
      <c r="I59" s="94">
        <v>4</v>
      </c>
      <c r="J59" s="94">
        <v>0</v>
      </c>
      <c r="K59" s="94">
        <v>0</v>
      </c>
      <c r="L59" s="94">
        <v>0</v>
      </c>
      <c r="M59" s="94">
        <v>0</v>
      </c>
    </row>
    <row r="60" spans="1:13" ht="12.75">
      <c r="A60" s="93">
        <v>590</v>
      </c>
      <c r="B60" s="93">
        <v>600</v>
      </c>
      <c r="C60" s="94">
        <v>51</v>
      </c>
      <c r="D60" s="94">
        <v>42</v>
      </c>
      <c r="E60" s="94">
        <v>32</v>
      </c>
      <c r="F60" s="94">
        <v>25</v>
      </c>
      <c r="G60" s="94">
        <v>18</v>
      </c>
      <c r="H60" s="94">
        <v>11</v>
      </c>
      <c r="I60" s="94">
        <v>5</v>
      </c>
      <c r="J60" s="94">
        <v>0</v>
      </c>
      <c r="K60" s="94">
        <v>0</v>
      </c>
      <c r="L60" s="94">
        <v>0</v>
      </c>
      <c r="M60" s="94">
        <v>0</v>
      </c>
    </row>
    <row r="61" spans="1:13" ht="12.75">
      <c r="A61" s="93">
        <v>600</v>
      </c>
      <c r="B61" s="93">
        <v>610</v>
      </c>
      <c r="C61" s="94">
        <v>53</v>
      </c>
      <c r="D61" s="94">
        <v>43</v>
      </c>
      <c r="E61" s="94">
        <v>33</v>
      </c>
      <c r="F61" s="94">
        <v>26</v>
      </c>
      <c r="G61" s="94">
        <v>19</v>
      </c>
      <c r="H61" s="94">
        <v>12</v>
      </c>
      <c r="I61" s="94">
        <v>6</v>
      </c>
      <c r="J61" s="94">
        <v>0</v>
      </c>
      <c r="K61" s="94">
        <v>0</v>
      </c>
      <c r="L61" s="94">
        <v>0</v>
      </c>
      <c r="M61" s="94">
        <v>0</v>
      </c>
    </row>
    <row r="62" spans="1:13" ht="12.75">
      <c r="A62" s="93">
        <v>610</v>
      </c>
      <c r="B62" s="93">
        <v>620</v>
      </c>
      <c r="C62" s="94">
        <v>54</v>
      </c>
      <c r="D62" s="94">
        <v>45</v>
      </c>
      <c r="E62" s="94">
        <v>35</v>
      </c>
      <c r="F62" s="94">
        <v>27</v>
      </c>
      <c r="G62" s="94">
        <v>20</v>
      </c>
      <c r="H62" s="94">
        <v>13</v>
      </c>
      <c r="I62" s="94">
        <v>7</v>
      </c>
      <c r="J62" s="94">
        <v>0</v>
      </c>
      <c r="K62" s="94">
        <v>0</v>
      </c>
      <c r="L62" s="94">
        <v>0</v>
      </c>
      <c r="M62" s="94">
        <v>0</v>
      </c>
    </row>
    <row r="63" spans="1:13" ht="12.75">
      <c r="A63" s="93">
        <v>620</v>
      </c>
      <c r="B63" s="93">
        <v>630</v>
      </c>
      <c r="C63" s="94">
        <v>56</v>
      </c>
      <c r="D63" s="94">
        <v>46</v>
      </c>
      <c r="E63" s="94">
        <v>36</v>
      </c>
      <c r="F63" s="94">
        <v>28</v>
      </c>
      <c r="G63" s="94">
        <v>21</v>
      </c>
      <c r="H63" s="94">
        <v>14</v>
      </c>
      <c r="I63" s="94">
        <v>8</v>
      </c>
      <c r="J63" s="94">
        <v>1</v>
      </c>
      <c r="K63" s="94">
        <v>0</v>
      </c>
      <c r="L63" s="94">
        <v>0</v>
      </c>
      <c r="M63" s="94">
        <v>0</v>
      </c>
    </row>
    <row r="64" spans="1:13" ht="12.75">
      <c r="A64" s="93">
        <v>630</v>
      </c>
      <c r="B64" s="93">
        <v>640</v>
      </c>
      <c r="C64" s="94">
        <v>57</v>
      </c>
      <c r="D64" s="94">
        <v>48</v>
      </c>
      <c r="E64" s="94">
        <v>38</v>
      </c>
      <c r="F64" s="94">
        <v>29</v>
      </c>
      <c r="G64" s="94">
        <v>22</v>
      </c>
      <c r="H64" s="94">
        <v>15</v>
      </c>
      <c r="I64" s="94">
        <v>9</v>
      </c>
      <c r="J64" s="94">
        <v>2</v>
      </c>
      <c r="K64" s="94">
        <v>0</v>
      </c>
      <c r="L64" s="94">
        <v>0</v>
      </c>
      <c r="M64" s="94">
        <v>0</v>
      </c>
    </row>
    <row r="65" spans="1:13" ht="12.75">
      <c r="A65" s="93">
        <v>640</v>
      </c>
      <c r="B65" s="93">
        <v>650</v>
      </c>
      <c r="C65" s="94">
        <v>59</v>
      </c>
      <c r="D65" s="94">
        <v>49</v>
      </c>
      <c r="E65" s="94">
        <v>39</v>
      </c>
      <c r="F65" s="94">
        <v>30</v>
      </c>
      <c r="G65" s="94">
        <v>23</v>
      </c>
      <c r="H65" s="94">
        <v>16</v>
      </c>
      <c r="I65" s="94">
        <v>10</v>
      </c>
      <c r="J65" s="94">
        <v>3</v>
      </c>
      <c r="K65" s="94">
        <v>0</v>
      </c>
      <c r="L65" s="94">
        <v>0</v>
      </c>
      <c r="M65" s="94">
        <v>0</v>
      </c>
    </row>
    <row r="66" spans="1:13" ht="12.75">
      <c r="A66" s="93">
        <v>650</v>
      </c>
      <c r="B66" s="93">
        <v>660</v>
      </c>
      <c r="C66" s="94">
        <v>60</v>
      </c>
      <c r="D66" s="94">
        <v>51</v>
      </c>
      <c r="E66" s="94">
        <v>41</v>
      </c>
      <c r="F66" s="94">
        <v>31</v>
      </c>
      <c r="G66" s="94">
        <v>24</v>
      </c>
      <c r="H66" s="94">
        <v>17</v>
      </c>
      <c r="I66" s="94">
        <v>11</v>
      </c>
      <c r="J66" s="94">
        <v>4</v>
      </c>
      <c r="K66" s="94">
        <v>0</v>
      </c>
      <c r="L66" s="94">
        <v>0</v>
      </c>
      <c r="M66" s="94">
        <v>0</v>
      </c>
    </row>
    <row r="67" spans="1:13" ht="12.75">
      <c r="A67" s="93">
        <v>660</v>
      </c>
      <c r="B67" s="93">
        <v>670</v>
      </c>
      <c r="C67" s="94">
        <v>62</v>
      </c>
      <c r="D67" s="94">
        <v>52</v>
      </c>
      <c r="E67" s="94">
        <v>42</v>
      </c>
      <c r="F67" s="94">
        <v>32</v>
      </c>
      <c r="G67" s="94">
        <v>25</v>
      </c>
      <c r="H67" s="94">
        <v>18</v>
      </c>
      <c r="I67" s="94">
        <v>12</v>
      </c>
      <c r="J67" s="94">
        <v>5</v>
      </c>
      <c r="K67" s="94">
        <v>0</v>
      </c>
      <c r="L67" s="94">
        <v>0</v>
      </c>
      <c r="M67" s="94">
        <v>0</v>
      </c>
    </row>
    <row r="68" spans="1:13" ht="12.75">
      <c r="A68" s="93">
        <v>670</v>
      </c>
      <c r="B68" s="93">
        <v>680</v>
      </c>
      <c r="C68" s="94">
        <v>63</v>
      </c>
      <c r="D68" s="94">
        <v>54</v>
      </c>
      <c r="E68" s="94">
        <v>44</v>
      </c>
      <c r="F68" s="94">
        <v>34</v>
      </c>
      <c r="G68" s="94">
        <v>26</v>
      </c>
      <c r="H68" s="94">
        <v>19</v>
      </c>
      <c r="I68" s="94">
        <v>13</v>
      </c>
      <c r="J68" s="94">
        <v>6</v>
      </c>
      <c r="K68" s="94">
        <v>0</v>
      </c>
      <c r="L68" s="94">
        <v>0</v>
      </c>
      <c r="M68" s="94">
        <v>0</v>
      </c>
    </row>
    <row r="69" spans="1:13" ht="12.75">
      <c r="A69" s="93">
        <v>680</v>
      </c>
      <c r="B69" s="93">
        <v>690</v>
      </c>
      <c r="C69" s="94">
        <v>65</v>
      </c>
      <c r="D69" s="94">
        <v>55</v>
      </c>
      <c r="E69" s="94">
        <v>45</v>
      </c>
      <c r="F69" s="94">
        <v>35</v>
      </c>
      <c r="G69" s="94">
        <v>27</v>
      </c>
      <c r="H69" s="94">
        <v>20</v>
      </c>
      <c r="I69" s="94">
        <v>14</v>
      </c>
      <c r="J69" s="94">
        <v>7</v>
      </c>
      <c r="K69" s="94">
        <v>1</v>
      </c>
      <c r="L69" s="94">
        <v>0</v>
      </c>
      <c r="M69" s="94">
        <v>0</v>
      </c>
    </row>
    <row r="70" spans="1:13" ht="12.75">
      <c r="A70" s="93">
        <v>690</v>
      </c>
      <c r="B70" s="93">
        <v>700</v>
      </c>
      <c r="C70" s="94">
        <v>66</v>
      </c>
      <c r="D70" s="94">
        <v>57</v>
      </c>
      <c r="E70" s="94">
        <v>47</v>
      </c>
      <c r="F70" s="94">
        <v>37</v>
      </c>
      <c r="G70" s="94">
        <v>28</v>
      </c>
      <c r="H70" s="94">
        <v>21</v>
      </c>
      <c r="I70" s="94">
        <v>15</v>
      </c>
      <c r="J70" s="94">
        <v>8</v>
      </c>
      <c r="K70" s="94">
        <v>2</v>
      </c>
      <c r="L70" s="94">
        <v>0</v>
      </c>
      <c r="M70" s="94">
        <v>0</v>
      </c>
    </row>
    <row r="71" spans="1:13" ht="12.75">
      <c r="A71" s="93">
        <v>700</v>
      </c>
      <c r="B71" s="93">
        <v>710</v>
      </c>
      <c r="C71" s="94">
        <v>68</v>
      </c>
      <c r="D71" s="94">
        <v>58</v>
      </c>
      <c r="E71" s="94">
        <v>48</v>
      </c>
      <c r="F71" s="94">
        <v>38</v>
      </c>
      <c r="G71" s="94">
        <v>29</v>
      </c>
      <c r="H71" s="94">
        <v>22</v>
      </c>
      <c r="I71" s="94">
        <v>16</v>
      </c>
      <c r="J71" s="94">
        <v>9</v>
      </c>
      <c r="K71" s="94">
        <v>3</v>
      </c>
      <c r="L71" s="94">
        <v>0</v>
      </c>
      <c r="M71" s="94">
        <v>0</v>
      </c>
    </row>
    <row r="72" spans="1:13" ht="12.75">
      <c r="A72" s="93">
        <v>710</v>
      </c>
      <c r="B72" s="93">
        <v>720</v>
      </c>
      <c r="C72" s="94">
        <v>69</v>
      </c>
      <c r="D72" s="94">
        <v>60</v>
      </c>
      <c r="E72" s="94">
        <v>50</v>
      </c>
      <c r="F72" s="94">
        <v>40</v>
      </c>
      <c r="G72" s="94">
        <v>30</v>
      </c>
      <c r="H72" s="94">
        <v>23</v>
      </c>
      <c r="I72" s="94">
        <v>17</v>
      </c>
      <c r="J72" s="94">
        <v>10</v>
      </c>
      <c r="K72" s="94">
        <v>4</v>
      </c>
      <c r="L72" s="94">
        <v>0</v>
      </c>
      <c r="M72" s="94">
        <v>0</v>
      </c>
    </row>
    <row r="73" spans="1:13" ht="12.75">
      <c r="A73" s="93">
        <v>720</v>
      </c>
      <c r="B73" s="93">
        <v>730</v>
      </c>
      <c r="C73" s="94">
        <v>71</v>
      </c>
      <c r="D73" s="94">
        <v>61</v>
      </c>
      <c r="E73" s="94">
        <v>51</v>
      </c>
      <c r="F73" s="94">
        <v>41</v>
      </c>
      <c r="G73" s="94">
        <v>32</v>
      </c>
      <c r="H73" s="94">
        <v>24</v>
      </c>
      <c r="I73" s="94">
        <v>18</v>
      </c>
      <c r="J73" s="94">
        <v>11</v>
      </c>
      <c r="K73" s="94">
        <v>5</v>
      </c>
      <c r="L73" s="94">
        <v>0</v>
      </c>
      <c r="M73" s="94">
        <v>0</v>
      </c>
    </row>
    <row r="74" spans="1:13" ht="12.75">
      <c r="A74" s="93">
        <v>730</v>
      </c>
      <c r="B74" s="93">
        <v>740</v>
      </c>
      <c r="C74" s="94">
        <v>72</v>
      </c>
      <c r="D74" s="94">
        <v>63</v>
      </c>
      <c r="E74" s="94">
        <v>53</v>
      </c>
      <c r="F74" s="94">
        <v>43</v>
      </c>
      <c r="G74" s="94">
        <v>33</v>
      </c>
      <c r="H74" s="94">
        <v>25</v>
      </c>
      <c r="I74" s="94">
        <v>19</v>
      </c>
      <c r="J74" s="94">
        <v>12</v>
      </c>
      <c r="K74" s="94">
        <v>6</v>
      </c>
      <c r="L74" s="94">
        <v>0</v>
      </c>
      <c r="M74" s="94">
        <v>0</v>
      </c>
    </row>
    <row r="75" spans="1:13" ht="12.75">
      <c r="A75" s="93">
        <v>740</v>
      </c>
      <c r="B75" s="93">
        <v>750</v>
      </c>
      <c r="C75" s="94">
        <v>74</v>
      </c>
      <c r="D75" s="94">
        <v>64</v>
      </c>
      <c r="E75" s="94">
        <v>54</v>
      </c>
      <c r="F75" s="94">
        <v>44</v>
      </c>
      <c r="G75" s="94">
        <v>35</v>
      </c>
      <c r="H75" s="94">
        <v>26</v>
      </c>
      <c r="I75" s="94">
        <v>20</v>
      </c>
      <c r="J75" s="94">
        <v>13</v>
      </c>
      <c r="K75" s="94">
        <v>7</v>
      </c>
      <c r="L75" s="94">
        <v>0</v>
      </c>
      <c r="M75" s="94">
        <v>0</v>
      </c>
    </row>
    <row r="76" spans="1:13" ht="12.75">
      <c r="A76" s="93">
        <v>750</v>
      </c>
      <c r="B76" s="93">
        <v>760</v>
      </c>
      <c r="C76" s="94">
        <v>75</v>
      </c>
      <c r="D76" s="94">
        <v>66</v>
      </c>
      <c r="E76" s="94">
        <v>56</v>
      </c>
      <c r="F76" s="94">
        <v>46</v>
      </c>
      <c r="G76" s="94">
        <v>36</v>
      </c>
      <c r="H76" s="94">
        <v>27</v>
      </c>
      <c r="I76" s="94">
        <v>21</v>
      </c>
      <c r="J76" s="94">
        <v>14</v>
      </c>
      <c r="K76" s="94">
        <v>8</v>
      </c>
      <c r="L76" s="94">
        <v>1</v>
      </c>
      <c r="M76" s="94">
        <v>0</v>
      </c>
    </row>
    <row r="77" spans="1:13" ht="12.75">
      <c r="A77" s="93">
        <v>760</v>
      </c>
      <c r="B77" s="93">
        <v>770</v>
      </c>
      <c r="C77" s="94">
        <v>77</v>
      </c>
      <c r="D77" s="94">
        <v>67</v>
      </c>
      <c r="E77" s="94">
        <v>57</v>
      </c>
      <c r="F77" s="94">
        <v>47</v>
      </c>
      <c r="G77" s="94">
        <v>38</v>
      </c>
      <c r="H77" s="94">
        <v>28</v>
      </c>
      <c r="I77" s="94">
        <v>22</v>
      </c>
      <c r="J77" s="94">
        <v>15</v>
      </c>
      <c r="K77" s="94">
        <v>9</v>
      </c>
      <c r="L77" s="94">
        <v>2</v>
      </c>
      <c r="M77" s="94">
        <v>0</v>
      </c>
    </row>
    <row r="78" spans="1:13" ht="12.75">
      <c r="A78" s="93">
        <v>770</v>
      </c>
      <c r="B78" s="93">
        <v>780</v>
      </c>
      <c r="C78" s="94">
        <v>78</v>
      </c>
      <c r="D78" s="94">
        <v>69</v>
      </c>
      <c r="E78" s="94">
        <v>59</v>
      </c>
      <c r="F78" s="94">
        <v>49</v>
      </c>
      <c r="G78" s="94">
        <v>39</v>
      </c>
      <c r="H78" s="94">
        <v>29</v>
      </c>
      <c r="I78" s="94">
        <v>23</v>
      </c>
      <c r="J78" s="94">
        <v>16</v>
      </c>
      <c r="K78" s="94">
        <v>10</v>
      </c>
      <c r="L78" s="94">
        <v>3</v>
      </c>
      <c r="M78" s="94">
        <v>0</v>
      </c>
    </row>
    <row r="79" spans="1:13" ht="12.75">
      <c r="A79" s="93">
        <v>780</v>
      </c>
      <c r="B79" s="93">
        <v>790</v>
      </c>
      <c r="C79" s="94">
        <v>80</v>
      </c>
      <c r="D79" s="94">
        <v>70</v>
      </c>
      <c r="E79" s="94">
        <v>60</v>
      </c>
      <c r="F79" s="94">
        <v>50</v>
      </c>
      <c r="G79" s="94">
        <v>41</v>
      </c>
      <c r="H79" s="94">
        <v>31</v>
      </c>
      <c r="I79" s="94">
        <v>24</v>
      </c>
      <c r="J79" s="94">
        <v>17</v>
      </c>
      <c r="K79" s="94">
        <v>11</v>
      </c>
      <c r="L79" s="94">
        <v>4</v>
      </c>
      <c r="M79" s="94">
        <v>0</v>
      </c>
    </row>
    <row r="80" spans="1:13" ht="12.75">
      <c r="A80" s="93">
        <v>790</v>
      </c>
      <c r="B80" s="93">
        <v>800</v>
      </c>
      <c r="C80" s="94">
        <v>81</v>
      </c>
      <c r="D80" s="94">
        <v>72</v>
      </c>
      <c r="E80" s="94">
        <v>62</v>
      </c>
      <c r="F80" s="94">
        <v>52</v>
      </c>
      <c r="G80" s="94">
        <v>42</v>
      </c>
      <c r="H80" s="94">
        <v>32</v>
      </c>
      <c r="I80" s="94">
        <v>25</v>
      </c>
      <c r="J80" s="94">
        <v>18</v>
      </c>
      <c r="K80" s="94">
        <v>12</v>
      </c>
      <c r="L80" s="94">
        <v>5</v>
      </c>
      <c r="M80" s="94">
        <v>0</v>
      </c>
    </row>
    <row r="81" spans="1:13" ht="12.75">
      <c r="A81" s="93">
        <v>800</v>
      </c>
      <c r="B81" s="93">
        <v>810</v>
      </c>
      <c r="C81" s="94">
        <v>83</v>
      </c>
      <c r="D81" s="94">
        <v>73</v>
      </c>
      <c r="E81" s="94">
        <v>63</v>
      </c>
      <c r="F81" s="94">
        <v>53</v>
      </c>
      <c r="G81" s="94">
        <v>44</v>
      </c>
      <c r="H81" s="94">
        <v>34</v>
      </c>
      <c r="I81" s="94">
        <v>26</v>
      </c>
      <c r="J81" s="94">
        <v>19</v>
      </c>
      <c r="K81" s="94">
        <v>13</v>
      </c>
      <c r="L81" s="94">
        <v>6</v>
      </c>
      <c r="M81" s="94">
        <v>0</v>
      </c>
    </row>
    <row r="82" spans="1:13" ht="12.75">
      <c r="A82" s="93">
        <v>810</v>
      </c>
      <c r="B82" s="93">
        <v>820</v>
      </c>
      <c r="C82" s="94">
        <v>84</v>
      </c>
      <c r="D82" s="94">
        <v>75</v>
      </c>
      <c r="E82" s="94">
        <v>65</v>
      </c>
      <c r="F82" s="94">
        <v>55</v>
      </c>
      <c r="G82" s="94">
        <v>45</v>
      </c>
      <c r="H82" s="94">
        <v>35</v>
      </c>
      <c r="I82" s="94">
        <v>27</v>
      </c>
      <c r="J82" s="94">
        <v>20</v>
      </c>
      <c r="K82" s="94">
        <v>14</v>
      </c>
      <c r="L82" s="94">
        <v>7</v>
      </c>
      <c r="M82" s="94">
        <v>1</v>
      </c>
    </row>
    <row r="83" spans="1:13" ht="12.75">
      <c r="A83" s="93">
        <v>820</v>
      </c>
      <c r="B83" s="93">
        <v>830</v>
      </c>
      <c r="C83" s="94">
        <v>86</v>
      </c>
      <c r="D83" s="94">
        <v>76</v>
      </c>
      <c r="E83" s="94">
        <v>66</v>
      </c>
      <c r="F83" s="94">
        <v>56</v>
      </c>
      <c r="G83" s="94">
        <v>47</v>
      </c>
      <c r="H83" s="94">
        <v>37</v>
      </c>
      <c r="I83" s="94">
        <v>28</v>
      </c>
      <c r="J83" s="94">
        <v>21</v>
      </c>
      <c r="K83" s="94">
        <v>15</v>
      </c>
      <c r="L83" s="94">
        <v>8</v>
      </c>
      <c r="M83" s="94">
        <v>2</v>
      </c>
    </row>
    <row r="84" spans="1:13" ht="12.75">
      <c r="A84" s="93">
        <v>830</v>
      </c>
      <c r="B84" s="93">
        <v>840</v>
      </c>
      <c r="C84" s="94">
        <v>87</v>
      </c>
      <c r="D84" s="94">
        <v>78</v>
      </c>
      <c r="E84" s="94">
        <v>68</v>
      </c>
      <c r="F84" s="94">
        <v>58</v>
      </c>
      <c r="G84" s="94">
        <v>48</v>
      </c>
      <c r="H84" s="94">
        <v>38</v>
      </c>
      <c r="I84" s="94">
        <v>29</v>
      </c>
      <c r="J84" s="94">
        <v>22</v>
      </c>
      <c r="K84" s="94">
        <v>16</v>
      </c>
      <c r="L84" s="94">
        <v>9</v>
      </c>
      <c r="M84" s="94">
        <v>3</v>
      </c>
    </row>
    <row r="85" spans="1:13" ht="12.75">
      <c r="A85" s="93">
        <v>840</v>
      </c>
      <c r="B85" s="93">
        <v>850</v>
      </c>
      <c r="C85" s="94">
        <v>89</v>
      </c>
      <c r="D85" s="94">
        <v>79</v>
      </c>
      <c r="E85" s="94">
        <v>69</v>
      </c>
      <c r="F85" s="94">
        <v>59</v>
      </c>
      <c r="G85" s="94">
        <v>50</v>
      </c>
      <c r="H85" s="94">
        <v>40</v>
      </c>
      <c r="I85" s="94">
        <v>30</v>
      </c>
      <c r="J85" s="94">
        <v>23</v>
      </c>
      <c r="K85" s="94">
        <v>17</v>
      </c>
      <c r="L85" s="94">
        <v>10</v>
      </c>
      <c r="M85" s="94">
        <v>4</v>
      </c>
    </row>
    <row r="86" spans="1:13" ht="12.75">
      <c r="A86" s="93">
        <v>850</v>
      </c>
      <c r="B86" s="93">
        <v>860</v>
      </c>
      <c r="C86" s="94">
        <v>90</v>
      </c>
      <c r="D86" s="94">
        <v>81</v>
      </c>
      <c r="E86" s="94">
        <v>71</v>
      </c>
      <c r="F86" s="94">
        <v>61</v>
      </c>
      <c r="G86" s="94">
        <v>51</v>
      </c>
      <c r="H86" s="94">
        <v>41</v>
      </c>
      <c r="I86" s="94">
        <v>32</v>
      </c>
      <c r="J86" s="94">
        <v>24</v>
      </c>
      <c r="K86" s="94">
        <v>18</v>
      </c>
      <c r="L86" s="94">
        <v>11</v>
      </c>
      <c r="M86" s="94">
        <v>5</v>
      </c>
    </row>
    <row r="87" spans="1:13" ht="12.75">
      <c r="A87" s="93">
        <v>860</v>
      </c>
      <c r="B87" s="93">
        <v>870</v>
      </c>
      <c r="C87" s="94">
        <v>92</v>
      </c>
      <c r="D87" s="94">
        <v>82</v>
      </c>
      <c r="E87" s="94">
        <v>72</v>
      </c>
      <c r="F87" s="94">
        <v>62</v>
      </c>
      <c r="G87" s="94">
        <v>53</v>
      </c>
      <c r="H87" s="94">
        <v>43</v>
      </c>
      <c r="I87" s="94">
        <v>33</v>
      </c>
      <c r="J87" s="94">
        <v>25</v>
      </c>
      <c r="K87" s="94">
        <v>19</v>
      </c>
      <c r="L87" s="94">
        <v>12</v>
      </c>
      <c r="M87" s="94">
        <v>6</v>
      </c>
    </row>
    <row r="88" spans="1:13" ht="12.75">
      <c r="A88" s="93">
        <v>870</v>
      </c>
      <c r="B88" s="93">
        <v>880</v>
      </c>
      <c r="C88" s="94">
        <v>93</v>
      </c>
      <c r="D88" s="94">
        <v>84</v>
      </c>
      <c r="E88" s="94">
        <v>74</v>
      </c>
      <c r="F88" s="94">
        <v>64</v>
      </c>
      <c r="G88" s="94">
        <v>54</v>
      </c>
      <c r="H88" s="94">
        <v>44</v>
      </c>
      <c r="I88" s="94">
        <v>35</v>
      </c>
      <c r="J88" s="94">
        <v>26</v>
      </c>
      <c r="K88" s="94">
        <v>20</v>
      </c>
      <c r="L88" s="94">
        <v>13</v>
      </c>
      <c r="M88" s="94">
        <v>7</v>
      </c>
    </row>
    <row r="89" spans="1:13" ht="12.75">
      <c r="A89" s="93">
        <v>880</v>
      </c>
      <c r="B89" s="93">
        <v>890</v>
      </c>
      <c r="C89" s="94">
        <v>95</v>
      </c>
      <c r="D89" s="94">
        <v>85</v>
      </c>
      <c r="E89" s="94">
        <v>75</v>
      </c>
      <c r="F89" s="94">
        <v>65</v>
      </c>
      <c r="G89" s="94">
        <v>56</v>
      </c>
      <c r="H89" s="94">
        <v>46</v>
      </c>
      <c r="I89" s="94">
        <v>36</v>
      </c>
      <c r="J89" s="94">
        <v>27</v>
      </c>
      <c r="K89" s="94">
        <v>21</v>
      </c>
      <c r="L89" s="94">
        <v>14</v>
      </c>
      <c r="M89" s="94">
        <v>8</v>
      </c>
    </row>
    <row r="90" spans="1:13" ht="12.75">
      <c r="A90" s="93">
        <v>890</v>
      </c>
      <c r="B90" s="93">
        <v>900</v>
      </c>
      <c r="C90" s="94">
        <v>96</v>
      </c>
      <c r="D90" s="94">
        <v>87</v>
      </c>
      <c r="E90" s="94">
        <v>77</v>
      </c>
      <c r="F90" s="94">
        <v>67</v>
      </c>
      <c r="G90" s="94">
        <v>57</v>
      </c>
      <c r="H90" s="94">
        <v>47</v>
      </c>
      <c r="I90" s="94">
        <v>38</v>
      </c>
      <c r="J90" s="94">
        <v>28</v>
      </c>
      <c r="K90" s="94">
        <v>22</v>
      </c>
      <c r="L90" s="94">
        <v>15</v>
      </c>
      <c r="M90" s="94">
        <v>9</v>
      </c>
    </row>
    <row r="91" spans="1:13" ht="12.75">
      <c r="A91" s="93">
        <v>900</v>
      </c>
      <c r="B91" s="93">
        <v>910</v>
      </c>
      <c r="C91" s="94">
        <v>98</v>
      </c>
      <c r="D91" s="94">
        <v>88</v>
      </c>
      <c r="E91" s="94">
        <v>78</v>
      </c>
      <c r="F91" s="94">
        <v>68</v>
      </c>
      <c r="G91" s="94">
        <v>59</v>
      </c>
      <c r="H91" s="94">
        <v>49</v>
      </c>
      <c r="I91" s="94">
        <v>39</v>
      </c>
      <c r="J91" s="94">
        <v>29</v>
      </c>
      <c r="K91" s="94">
        <v>23</v>
      </c>
      <c r="L91" s="94">
        <v>16</v>
      </c>
      <c r="M91" s="94">
        <v>10</v>
      </c>
    </row>
    <row r="92" spans="1:13" ht="12.75">
      <c r="A92" s="93">
        <v>910</v>
      </c>
      <c r="B92" s="93">
        <v>920</v>
      </c>
      <c r="C92" s="94">
        <v>99</v>
      </c>
      <c r="D92" s="94">
        <v>90</v>
      </c>
      <c r="E92" s="94">
        <v>80</v>
      </c>
      <c r="F92" s="94">
        <v>70</v>
      </c>
      <c r="G92" s="94">
        <v>60</v>
      </c>
      <c r="H92" s="94">
        <v>50</v>
      </c>
      <c r="I92" s="94">
        <v>41</v>
      </c>
      <c r="J92" s="94">
        <v>31</v>
      </c>
      <c r="K92" s="94">
        <v>24</v>
      </c>
      <c r="L92" s="94">
        <v>17</v>
      </c>
      <c r="M92" s="94">
        <v>11</v>
      </c>
    </row>
    <row r="93" spans="1:13" ht="12.75">
      <c r="A93" s="93">
        <v>920</v>
      </c>
      <c r="B93" s="93">
        <v>930</v>
      </c>
      <c r="C93" s="94">
        <v>101</v>
      </c>
      <c r="D93" s="94">
        <v>91</v>
      </c>
      <c r="E93" s="94">
        <v>81</v>
      </c>
      <c r="F93" s="94">
        <v>71</v>
      </c>
      <c r="G93" s="94">
        <v>62</v>
      </c>
      <c r="H93" s="94">
        <v>52</v>
      </c>
      <c r="I93" s="94">
        <v>42</v>
      </c>
      <c r="J93" s="94">
        <v>32</v>
      </c>
      <c r="K93" s="94">
        <v>25</v>
      </c>
      <c r="L93" s="94">
        <v>18</v>
      </c>
      <c r="M93" s="94">
        <v>12</v>
      </c>
    </row>
    <row r="94" spans="1:13" ht="12.75">
      <c r="A94" s="93">
        <v>930</v>
      </c>
      <c r="B94" s="93">
        <v>940</v>
      </c>
      <c r="C94" s="94">
        <v>102</v>
      </c>
      <c r="D94" s="94">
        <v>93</v>
      </c>
      <c r="E94" s="94">
        <v>83</v>
      </c>
      <c r="F94" s="94">
        <v>73</v>
      </c>
      <c r="G94" s="94">
        <v>63</v>
      </c>
      <c r="H94" s="94">
        <v>53</v>
      </c>
      <c r="I94" s="94">
        <v>44</v>
      </c>
      <c r="J94" s="94">
        <v>34</v>
      </c>
      <c r="K94" s="94">
        <v>26</v>
      </c>
      <c r="L94" s="94">
        <v>19</v>
      </c>
      <c r="M94" s="94">
        <v>13</v>
      </c>
    </row>
    <row r="95" spans="1:13" ht="12.75">
      <c r="A95" s="93">
        <v>940</v>
      </c>
      <c r="B95" s="93">
        <v>950</v>
      </c>
      <c r="C95" s="94">
        <v>104</v>
      </c>
      <c r="D95" s="94">
        <v>94</v>
      </c>
      <c r="E95" s="94">
        <v>84</v>
      </c>
      <c r="F95" s="94">
        <v>74</v>
      </c>
      <c r="G95" s="94">
        <v>65</v>
      </c>
      <c r="H95" s="94">
        <v>55</v>
      </c>
      <c r="I95" s="94">
        <v>45</v>
      </c>
      <c r="J95" s="94">
        <v>35</v>
      </c>
      <c r="K95" s="94">
        <v>27</v>
      </c>
      <c r="L95" s="94">
        <v>20</v>
      </c>
      <c r="M95" s="94">
        <v>14</v>
      </c>
    </row>
    <row r="96" spans="1:13" ht="12.75">
      <c r="A96" s="93">
        <v>950</v>
      </c>
      <c r="B96" s="93">
        <v>960</v>
      </c>
      <c r="C96" s="94">
        <v>105</v>
      </c>
      <c r="D96" s="94">
        <v>96</v>
      </c>
      <c r="E96" s="94">
        <v>86</v>
      </c>
      <c r="F96" s="94">
        <v>76</v>
      </c>
      <c r="G96" s="94">
        <v>66</v>
      </c>
      <c r="H96" s="94">
        <v>56</v>
      </c>
      <c r="I96" s="94">
        <v>47</v>
      </c>
      <c r="J96" s="94">
        <v>37</v>
      </c>
      <c r="K96" s="94">
        <v>28</v>
      </c>
      <c r="L96" s="94">
        <v>21</v>
      </c>
      <c r="M96" s="94">
        <v>15</v>
      </c>
    </row>
    <row r="97" spans="1:13" ht="12.75">
      <c r="A97" s="93">
        <v>960</v>
      </c>
      <c r="B97" s="93">
        <v>970</v>
      </c>
      <c r="C97" s="94">
        <v>107</v>
      </c>
      <c r="D97" s="94">
        <v>97</v>
      </c>
      <c r="E97" s="94">
        <v>87</v>
      </c>
      <c r="F97" s="94">
        <v>77</v>
      </c>
      <c r="G97" s="94">
        <v>68</v>
      </c>
      <c r="H97" s="94">
        <v>58</v>
      </c>
      <c r="I97" s="94">
        <v>48</v>
      </c>
      <c r="J97" s="94">
        <v>38</v>
      </c>
      <c r="K97" s="94">
        <v>29</v>
      </c>
      <c r="L97" s="94">
        <v>22</v>
      </c>
      <c r="M97" s="94">
        <v>16</v>
      </c>
    </row>
    <row r="98" spans="1:13" ht="12.75">
      <c r="A98" s="93">
        <v>970</v>
      </c>
      <c r="B98" s="93">
        <v>980</v>
      </c>
      <c r="C98" s="94">
        <v>108</v>
      </c>
      <c r="D98" s="94">
        <v>99</v>
      </c>
      <c r="E98" s="94">
        <v>89</v>
      </c>
      <c r="F98" s="94">
        <v>79</v>
      </c>
      <c r="G98" s="94">
        <v>69</v>
      </c>
      <c r="H98" s="94">
        <v>59</v>
      </c>
      <c r="I98" s="94">
        <v>50</v>
      </c>
      <c r="J98" s="94">
        <v>40</v>
      </c>
      <c r="K98" s="94">
        <v>30</v>
      </c>
      <c r="L98" s="94">
        <v>23</v>
      </c>
      <c r="M98" s="94">
        <v>17</v>
      </c>
    </row>
    <row r="99" spans="1:13" ht="12.75">
      <c r="A99" s="93">
        <v>980</v>
      </c>
      <c r="B99" s="93">
        <v>990</v>
      </c>
      <c r="C99" s="94">
        <v>110</v>
      </c>
      <c r="D99" s="94">
        <v>100</v>
      </c>
      <c r="E99" s="94">
        <v>90</v>
      </c>
      <c r="F99" s="94">
        <v>80</v>
      </c>
      <c r="G99" s="94">
        <v>71</v>
      </c>
      <c r="H99" s="94">
        <v>61</v>
      </c>
      <c r="I99" s="94">
        <v>51</v>
      </c>
      <c r="J99" s="94">
        <v>41</v>
      </c>
      <c r="K99" s="94">
        <v>31</v>
      </c>
      <c r="L99" s="94">
        <v>24</v>
      </c>
      <c r="M99" s="94">
        <v>18</v>
      </c>
    </row>
    <row r="100" spans="1:13" ht="12.75">
      <c r="A100" s="93">
        <v>990</v>
      </c>
      <c r="B100" s="93">
        <v>1000</v>
      </c>
      <c r="C100" s="94">
        <v>111</v>
      </c>
      <c r="D100" s="94">
        <v>102</v>
      </c>
      <c r="E100" s="94">
        <v>92</v>
      </c>
      <c r="F100" s="94">
        <v>82</v>
      </c>
      <c r="G100" s="94">
        <v>72</v>
      </c>
      <c r="H100" s="94">
        <v>62</v>
      </c>
      <c r="I100" s="94">
        <v>53</v>
      </c>
      <c r="J100" s="94">
        <v>43</v>
      </c>
      <c r="K100" s="94">
        <v>33</v>
      </c>
      <c r="L100" s="94">
        <v>25</v>
      </c>
      <c r="M100" s="94">
        <v>19</v>
      </c>
    </row>
    <row r="101" spans="1:13" ht="12.75">
      <c r="A101" s="93">
        <v>1000</v>
      </c>
      <c r="B101" s="93">
        <v>1010</v>
      </c>
      <c r="C101" s="94">
        <v>113</v>
      </c>
      <c r="D101" s="94">
        <v>103</v>
      </c>
      <c r="E101" s="94">
        <v>93</v>
      </c>
      <c r="F101" s="94">
        <v>83</v>
      </c>
      <c r="G101" s="94">
        <v>74</v>
      </c>
      <c r="H101" s="94">
        <v>64</v>
      </c>
      <c r="I101" s="94">
        <v>54</v>
      </c>
      <c r="J101" s="94">
        <v>44</v>
      </c>
      <c r="K101" s="94">
        <v>34</v>
      </c>
      <c r="L101" s="94">
        <v>26</v>
      </c>
      <c r="M101" s="94">
        <v>20</v>
      </c>
    </row>
    <row r="102" spans="1:13" ht="12.75">
      <c r="A102" s="93">
        <v>1010</v>
      </c>
      <c r="B102" s="93">
        <v>1020</v>
      </c>
      <c r="C102" s="94">
        <v>114</v>
      </c>
      <c r="D102" s="94">
        <v>105</v>
      </c>
      <c r="E102" s="94">
        <v>95</v>
      </c>
      <c r="F102" s="94">
        <v>85</v>
      </c>
      <c r="G102" s="94">
        <v>75</v>
      </c>
      <c r="H102" s="94">
        <v>65</v>
      </c>
      <c r="I102" s="94">
        <v>56</v>
      </c>
      <c r="J102" s="94">
        <v>46</v>
      </c>
      <c r="K102" s="94">
        <v>36</v>
      </c>
      <c r="L102" s="94">
        <v>27</v>
      </c>
      <c r="M102" s="94">
        <v>21</v>
      </c>
    </row>
    <row r="103" spans="1:13" ht="12.75">
      <c r="A103" s="93">
        <v>1020</v>
      </c>
      <c r="B103" s="93">
        <v>1030</v>
      </c>
      <c r="C103" s="94">
        <v>116</v>
      </c>
      <c r="D103" s="94">
        <v>106</v>
      </c>
      <c r="E103" s="94">
        <v>96</v>
      </c>
      <c r="F103" s="94">
        <v>86</v>
      </c>
      <c r="G103" s="94">
        <v>77</v>
      </c>
      <c r="H103" s="94">
        <v>67</v>
      </c>
      <c r="I103" s="94">
        <v>57</v>
      </c>
      <c r="J103" s="94">
        <v>47</v>
      </c>
      <c r="K103" s="94">
        <v>37</v>
      </c>
      <c r="L103" s="94">
        <v>28</v>
      </c>
      <c r="M103" s="94">
        <v>22</v>
      </c>
    </row>
    <row r="104" spans="1:13" ht="12.75">
      <c r="A104" s="93">
        <v>1030</v>
      </c>
      <c r="B104" s="93">
        <v>1040</v>
      </c>
      <c r="C104" s="94">
        <v>117</v>
      </c>
      <c r="D104" s="94">
        <v>108</v>
      </c>
      <c r="E104" s="94">
        <v>98</v>
      </c>
      <c r="F104" s="94">
        <v>88</v>
      </c>
      <c r="G104" s="94">
        <v>78</v>
      </c>
      <c r="H104" s="94">
        <v>68</v>
      </c>
      <c r="I104" s="94">
        <v>59</v>
      </c>
      <c r="J104" s="94">
        <v>49</v>
      </c>
      <c r="K104" s="94">
        <v>39</v>
      </c>
      <c r="L104" s="94">
        <v>29</v>
      </c>
      <c r="M104" s="94">
        <v>23</v>
      </c>
    </row>
    <row r="105" spans="1:13" ht="12.75">
      <c r="A105" s="93">
        <v>1040</v>
      </c>
      <c r="B105" s="93">
        <v>1050</v>
      </c>
      <c r="C105" s="94">
        <v>119</v>
      </c>
      <c r="D105" s="94">
        <v>109</v>
      </c>
      <c r="E105" s="94">
        <v>99</v>
      </c>
      <c r="F105" s="94">
        <v>89</v>
      </c>
      <c r="G105" s="94">
        <v>80</v>
      </c>
      <c r="H105" s="94">
        <v>70</v>
      </c>
      <c r="I105" s="94">
        <v>60</v>
      </c>
      <c r="J105" s="94">
        <v>50</v>
      </c>
      <c r="K105" s="94">
        <v>40</v>
      </c>
      <c r="L105" s="94">
        <v>31</v>
      </c>
      <c r="M105" s="94">
        <v>24</v>
      </c>
    </row>
    <row r="106" spans="1:13" ht="12.75">
      <c r="A106" s="93">
        <v>1050</v>
      </c>
      <c r="B106" s="93">
        <v>1060</v>
      </c>
      <c r="C106" s="94">
        <v>120</v>
      </c>
      <c r="D106" s="94">
        <v>111</v>
      </c>
      <c r="E106" s="94">
        <v>101</v>
      </c>
      <c r="F106" s="94">
        <v>91</v>
      </c>
      <c r="G106" s="94">
        <v>81</v>
      </c>
      <c r="H106" s="94">
        <v>71</v>
      </c>
      <c r="I106" s="94">
        <v>62</v>
      </c>
      <c r="J106" s="94">
        <v>52</v>
      </c>
      <c r="K106" s="94">
        <v>42</v>
      </c>
      <c r="L106" s="94">
        <v>32</v>
      </c>
      <c r="M106" s="94">
        <v>25</v>
      </c>
    </row>
    <row r="107" spans="1:13" ht="12.75">
      <c r="A107" s="93">
        <v>1060</v>
      </c>
      <c r="B107" s="93">
        <v>1070</v>
      </c>
      <c r="C107" s="94">
        <v>122</v>
      </c>
      <c r="D107" s="94">
        <v>112</v>
      </c>
      <c r="E107" s="94">
        <v>102</v>
      </c>
      <c r="F107" s="94">
        <v>92</v>
      </c>
      <c r="G107" s="94">
        <v>83</v>
      </c>
      <c r="H107" s="94">
        <v>73</v>
      </c>
      <c r="I107" s="94">
        <v>63</v>
      </c>
      <c r="J107" s="94">
        <v>53</v>
      </c>
      <c r="K107" s="94">
        <v>43</v>
      </c>
      <c r="L107" s="94">
        <v>34</v>
      </c>
      <c r="M107" s="94">
        <v>26</v>
      </c>
    </row>
    <row r="108" spans="1:13" ht="12.75">
      <c r="A108" s="93">
        <v>1070</v>
      </c>
      <c r="B108" s="93">
        <v>1080</v>
      </c>
      <c r="C108" s="94">
        <v>123</v>
      </c>
      <c r="D108" s="94">
        <v>114</v>
      </c>
      <c r="E108" s="94">
        <v>104</v>
      </c>
      <c r="F108" s="94">
        <v>94</v>
      </c>
      <c r="G108" s="94">
        <v>84</v>
      </c>
      <c r="H108" s="94">
        <v>74</v>
      </c>
      <c r="I108" s="94">
        <v>65</v>
      </c>
      <c r="J108" s="94">
        <v>55</v>
      </c>
      <c r="K108" s="94">
        <v>45</v>
      </c>
      <c r="L108" s="94">
        <v>35</v>
      </c>
      <c r="M108" s="94">
        <v>27</v>
      </c>
    </row>
    <row r="109" spans="1:13" ht="12.75">
      <c r="A109" s="93">
        <v>1080</v>
      </c>
      <c r="B109" s="93">
        <v>1090</v>
      </c>
      <c r="C109" s="94">
        <v>125</v>
      </c>
      <c r="D109" s="94">
        <v>115</v>
      </c>
      <c r="E109" s="94">
        <v>105</v>
      </c>
      <c r="F109" s="94">
        <v>95</v>
      </c>
      <c r="G109" s="94">
        <v>86</v>
      </c>
      <c r="H109" s="94">
        <v>76</v>
      </c>
      <c r="I109" s="94">
        <v>66</v>
      </c>
      <c r="J109" s="94">
        <v>56</v>
      </c>
      <c r="K109" s="94">
        <v>46</v>
      </c>
      <c r="L109" s="94">
        <v>37</v>
      </c>
      <c r="M109" s="94">
        <v>28</v>
      </c>
    </row>
    <row r="110" spans="1:13" ht="12.75">
      <c r="A110" s="93">
        <v>1090</v>
      </c>
      <c r="B110" s="93">
        <v>1100</v>
      </c>
      <c r="C110" s="94">
        <v>126</v>
      </c>
      <c r="D110" s="94">
        <v>117</v>
      </c>
      <c r="E110" s="94">
        <v>107</v>
      </c>
      <c r="F110" s="94">
        <v>97</v>
      </c>
      <c r="G110" s="94">
        <v>87</v>
      </c>
      <c r="H110" s="94">
        <v>77</v>
      </c>
      <c r="I110" s="94">
        <v>68</v>
      </c>
      <c r="J110" s="94">
        <v>58</v>
      </c>
      <c r="K110" s="94">
        <v>48</v>
      </c>
      <c r="L110" s="94">
        <v>38</v>
      </c>
      <c r="M110" s="94">
        <v>29</v>
      </c>
    </row>
    <row r="111" spans="1:13" ht="12.75">
      <c r="A111" s="93">
        <v>1100</v>
      </c>
      <c r="B111" s="93">
        <v>1110</v>
      </c>
      <c r="C111" s="94">
        <v>128</v>
      </c>
      <c r="D111" s="94">
        <v>118</v>
      </c>
      <c r="E111" s="94">
        <v>108</v>
      </c>
      <c r="F111" s="94">
        <v>98</v>
      </c>
      <c r="G111" s="94">
        <v>89</v>
      </c>
      <c r="H111" s="94">
        <v>79</v>
      </c>
      <c r="I111" s="94">
        <v>69</v>
      </c>
      <c r="J111" s="94">
        <v>59</v>
      </c>
      <c r="K111" s="94">
        <v>49</v>
      </c>
      <c r="L111" s="94">
        <v>40</v>
      </c>
      <c r="M111" s="94">
        <v>30</v>
      </c>
    </row>
    <row r="112" spans="1:13" ht="12.75">
      <c r="A112" s="93">
        <v>1110</v>
      </c>
      <c r="B112" s="93">
        <v>1120</v>
      </c>
      <c r="C112" s="94">
        <v>129</v>
      </c>
      <c r="D112" s="94">
        <v>120</v>
      </c>
      <c r="E112" s="94">
        <v>110</v>
      </c>
      <c r="F112" s="94">
        <v>100</v>
      </c>
      <c r="G112" s="94">
        <v>90</v>
      </c>
      <c r="H112" s="94">
        <v>80</v>
      </c>
      <c r="I112" s="94">
        <v>71</v>
      </c>
      <c r="J112" s="94">
        <v>61</v>
      </c>
      <c r="K112" s="94">
        <v>51</v>
      </c>
      <c r="L112" s="94">
        <v>41</v>
      </c>
      <c r="M112" s="94">
        <v>31</v>
      </c>
    </row>
    <row r="113" spans="1:13" ht="12.75">
      <c r="A113" s="93">
        <v>1120</v>
      </c>
      <c r="B113" s="93">
        <v>1130</v>
      </c>
      <c r="C113" s="94">
        <v>131</v>
      </c>
      <c r="D113" s="94">
        <v>121</v>
      </c>
      <c r="E113" s="94">
        <v>111</v>
      </c>
      <c r="F113" s="94">
        <v>101</v>
      </c>
      <c r="G113" s="94">
        <v>92</v>
      </c>
      <c r="H113" s="94">
        <v>82</v>
      </c>
      <c r="I113" s="94">
        <v>72</v>
      </c>
      <c r="J113" s="94">
        <v>62</v>
      </c>
      <c r="K113" s="94">
        <v>52</v>
      </c>
      <c r="L113" s="94">
        <v>43</v>
      </c>
      <c r="M113" s="94">
        <v>33</v>
      </c>
    </row>
    <row r="114" spans="1:13" ht="12.75">
      <c r="A114" s="93">
        <v>1130</v>
      </c>
      <c r="B114" s="93">
        <v>1140</v>
      </c>
      <c r="C114" s="94">
        <v>132</v>
      </c>
      <c r="D114" s="94">
        <v>123</v>
      </c>
      <c r="E114" s="94">
        <v>113</v>
      </c>
      <c r="F114" s="94">
        <v>103</v>
      </c>
      <c r="G114" s="94">
        <v>93</v>
      </c>
      <c r="H114" s="94">
        <v>83</v>
      </c>
      <c r="I114" s="94">
        <v>74</v>
      </c>
      <c r="J114" s="94">
        <v>64</v>
      </c>
      <c r="K114" s="94">
        <v>54</v>
      </c>
      <c r="L114" s="94">
        <v>44</v>
      </c>
      <c r="M114" s="94">
        <v>34</v>
      </c>
    </row>
    <row r="115" spans="1:13" ht="12.75">
      <c r="A115" s="93">
        <v>1140</v>
      </c>
      <c r="B115" s="93">
        <v>1150</v>
      </c>
      <c r="C115" s="94">
        <v>134</v>
      </c>
      <c r="D115" s="94">
        <v>124</v>
      </c>
      <c r="E115" s="94">
        <v>114</v>
      </c>
      <c r="F115" s="94">
        <v>104</v>
      </c>
      <c r="G115" s="94">
        <v>95</v>
      </c>
      <c r="H115" s="94">
        <v>85</v>
      </c>
      <c r="I115" s="94">
        <v>75</v>
      </c>
      <c r="J115" s="94">
        <v>65</v>
      </c>
      <c r="K115" s="94">
        <v>55</v>
      </c>
      <c r="L115" s="94">
        <v>46</v>
      </c>
      <c r="M115" s="94">
        <v>36</v>
      </c>
    </row>
    <row r="116" spans="1:13" ht="12.75">
      <c r="A116" s="93">
        <v>1150</v>
      </c>
      <c r="B116" s="93">
        <v>1160</v>
      </c>
      <c r="C116" s="94">
        <v>135</v>
      </c>
      <c r="D116" s="94">
        <v>126</v>
      </c>
      <c r="E116" s="94">
        <v>116</v>
      </c>
      <c r="F116" s="94">
        <v>106</v>
      </c>
      <c r="G116" s="94">
        <v>96</v>
      </c>
      <c r="H116" s="94">
        <v>86</v>
      </c>
      <c r="I116" s="94">
        <v>77</v>
      </c>
      <c r="J116" s="94">
        <v>67</v>
      </c>
      <c r="K116" s="94">
        <v>57</v>
      </c>
      <c r="L116" s="94">
        <v>47</v>
      </c>
      <c r="M116" s="94">
        <v>37</v>
      </c>
    </row>
    <row r="117" spans="1:13" ht="12.75">
      <c r="A117" s="93">
        <v>1160</v>
      </c>
      <c r="B117" s="93">
        <v>1170</v>
      </c>
      <c r="C117" s="94">
        <v>137</v>
      </c>
      <c r="D117" s="94">
        <v>127</v>
      </c>
      <c r="E117" s="94">
        <v>117</v>
      </c>
      <c r="F117" s="94">
        <v>107</v>
      </c>
      <c r="G117" s="94">
        <v>98</v>
      </c>
      <c r="H117" s="94">
        <v>88</v>
      </c>
      <c r="I117" s="94">
        <v>78</v>
      </c>
      <c r="J117" s="94">
        <v>68</v>
      </c>
      <c r="K117" s="94">
        <v>58</v>
      </c>
      <c r="L117" s="94">
        <v>49</v>
      </c>
      <c r="M117" s="94">
        <v>39</v>
      </c>
    </row>
    <row r="118" spans="1:13" ht="12.75">
      <c r="A118" s="93">
        <v>1170</v>
      </c>
      <c r="B118" s="93">
        <v>1180</v>
      </c>
      <c r="C118" s="94">
        <v>138</v>
      </c>
      <c r="D118" s="94">
        <v>129</v>
      </c>
      <c r="E118" s="94">
        <v>119</v>
      </c>
      <c r="F118" s="94">
        <v>109</v>
      </c>
      <c r="G118" s="94">
        <v>99</v>
      </c>
      <c r="H118" s="94">
        <v>89</v>
      </c>
      <c r="I118" s="94">
        <v>80</v>
      </c>
      <c r="J118" s="94">
        <v>70</v>
      </c>
      <c r="K118" s="94">
        <v>60</v>
      </c>
      <c r="L118" s="94">
        <v>50</v>
      </c>
      <c r="M118" s="94">
        <v>40</v>
      </c>
    </row>
    <row r="119" spans="1:13" ht="12.75">
      <c r="A119" s="93">
        <v>1180</v>
      </c>
      <c r="B119" s="93">
        <v>1190</v>
      </c>
      <c r="C119" s="94">
        <v>140</v>
      </c>
      <c r="D119" s="94">
        <v>130</v>
      </c>
      <c r="E119" s="94">
        <v>120</v>
      </c>
      <c r="F119" s="94">
        <v>110</v>
      </c>
      <c r="G119" s="94">
        <v>101</v>
      </c>
      <c r="H119" s="94">
        <v>91</v>
      </c>
      <c r="I119" s="94">
        <v>81</v>
      </c>
      <c r="J119" s="94">
        <v>71</v>
      </c>
      <c r="K119" s="94">
        <v>61</v>
      </c>
      <c r="L119" s="94">
        <v>52</v>
      </c>
      <c r="M119" s="94">
        <v>42</v>
      </c>
    </row>
    <row r="120" spans="1:13" ht="12.75">
      <c r="A120" s="93">
        <v>1190</v>
      </c>
      <c r="B120" s="93">
        <v>1200</v>
      </c>
      <c r="C120" s="94">
        <v>141</v>
      </c>
      <c r="D120" s="94">
        <v>132</v>
      </c>
      <c r="E120" s="94">
        <v>122</v>
      </c>
      <c r="F120" s="94">
        <v>112</v>
      </c>
      <c r="G120" s="94">
        <v>102</v>
      </c>
      <c r="H120" s="94">
        <v>92</v>
      </c>
      <c r="I120" s="94">
        <v>83</v>
      </c>
      <c r="J120" s="94">
        <v>73</v>
      </c>
      <c r="K120" s="94">
        <v>63</v>
      </c>
      <c r="L120" s="94">
        <v>53</v>
      </c>
      <c r="M120" s="94">
        <v>43</v>
      </c>
    </row>
    <row r="121" spans="1:13" ht="12.75">
      <c r="A121" s="93">
        <v>1200</v>
      </c>
      <c r="B121" s="93">
        <v>1210</v>
      </c>
      <c r="C121" s="94">
        <v>143</v>
      </c>
      <c r="D121" s="94">
        <v>133</v>
      </c>
      <c r="E121" s="94">
        <v>123</v>
      </c>
      <c r="F121" s="94">
        <v>113</v>
      </c>
      <c r="G121" s="94">
        <v>104</v>
      </c>
      <c r="H121" s="94">
        <v>94</v>
      </c>
      <c r="I121" s="94">
        <v>84</v>
      </c>
      <c r="J121" s="94">
        <v>74</v>
      </c>
      <c r="K121" s="94">
        <v>64</v>
      </c>
      <c r="L121" s="94">
        <v>55</v>
      </c>
      <c r="M121" s="94">
        <v>45</v>
      </c>
    </row>
    <row r="122" spans="1:13" ht="12.75">
      <c r="A122" s="93">
        <v>1210</v>
      </c>
      <c r="B122" s="93">
        <v>1220</v>
      </c>
      <c r="C122" s="94">
        <v>144</v>
      </c>
      <c r="D122" s="94">
        <v>135</v>
      </c>
      <c r="E122" s="94">
        <v>125</v>
      </c>
      <c r="F122" s="94">
        <v>115</v>
      </c>
      <c r="G122" s="94">
        <v>105</v>
      </c>
      <c r="H122" s="94">
        <v>95</v>
      </c>
      <c r="I122" s="94">
        <v>86</v>
      </c>
      <c r="J122" s="94">
        <v>76</v>
      </c>
      <c r="K122" s="94">
        <v>66</v>
      </c>
      <c r="L122" s="94">
        <v>56</v>
      </c>
      <c r="M122" s="94">
        <v>46</v>
      </c>
    </row>
    <row r="123" spans="1:13" ht="12.75">
      <c r="A123" s="93">
        <v>1220</v>
      </c>
      <c r="B123" s="93">
        <v>1230</v>
      </c>
      <c r="C123" s="94">
        <v>146</v>
      </c>
      <c r="D123" s="94">
        <v>136</v>
      </c>
      <c r="E123" s="94">
        <v>126</v>
      </c>
      <c r="F123" s="94">
        <v>116</v>
      </c>
      <c r="G123" s="94">
        <v>107</v>
      </c>
      <c r="H123" s="94">
        <v>97</v>
      </c>
      <c r="I123" s="94">
        <v>87</v>
      </c>
      <c r="J123" s="94">
        <v>77</v>
      </c>
      <c r="K123" s="94">
        <v>67</v>
      </c>
      <c r="L123" s="94">
        <v>58</v>
      </c>
      <c r="M123" s="94">
        <v>48</v>
      </c>
    </row>
    <row r="124" spans="1:13" ht="12.75">
      <c r="A124" s="93">
        <v>1230</v>
      </c>
      <c r="B124" s="93">
        <v>1240</v>
      </c>
      <c r="C124" s="94">
        <v>147</v>
      </c>
      <c r="D124" s="94">
        <v>138</v>
      </c>
      <c r="E124" s="94">
        <v>128</v>
      </c>
      <c r="F124" s="94">
        <v>118</v>
      </c>
      <c r="G124" s="94">
        <v>108</v>
      </c>
      <c r="H124" s="94">
        <v>98</v>
      </c>
      <c r="I124" s="94">
        <v>89</v>
      </c>
      <c r="J124" s="94">
        <v>79</v>
      </c>
      <c r="K124" s="94">
        <v>69</v>
      </c>
      <c r="L124" s="94">
        <v>59</v>
      </c>
      <c r="M124" s="94">
        <v>49</v>
      </c>
    </row>
    <row r="125" spans="1:13" ht="12.75">
      <c r="A125" s="93">
        <v>1240</v>
      </c>
      <c r="B125" s="93">
        <v>1250</v>
      </c>
      <c r="C125" s="94">
        <v>149</v>
      </c>
      <c r="D125" s="94">
        <v>139</v>
      </c>
      <c r="E125" s="94">
        <v>129</v>
      </c>
      <c r="F125" s="94">
        <v>119</v>
      </c>
      <c r="G125" s="94">
        <v>110</v>
      </c>
      <c r="H125" s="94">
        <v>100</v>
      </c>
      <c r="I125" s="94">
        <v>90</v>
      </c>
      <c r="J125" s="94">
        <v>80</v>
      </c>
      <c r="K125" s="94">
        <v>70</v>
      </c>
      <c r="L125" s="94">
        <v>61</v>
      </c>
      <c r="M125" s="94">
        <v>51</v>
      </c>
    </row>
    <row r="126" spans="1:13" ht="12.75">
      <c r="A126" s="93">
        <v>1250</v>
      </c>
      <c r="B126" s="93">
        <v>1260</v>
      </c>
      <c r="C126" s="94">
        <v>150</v>
      </c>
      <c r="D126" s="94">
        <v>141</v>
      </c>
      <c r="E126" s="94">
        <v>131</v>
      </c>
      <c r="F126" s="94">
        <v>121</v>
      </c>
      <c r="G126" s="94">
        <v>111</v>
      </c>
      <c r="H126" s="94">
        <v>101</v>
      </c>
      <c r="I126" s="94">
        <v>92</v>
      </c>
      <c r="J126" s="94">
        <v>82</v>
      </c>
      <c r="K126" s="94">
        <v>72</v>
      </c>
      <c r="L126" s="94">
        <v>62</v>
      </c>
      <c r="M126" s="94">
        <v>52</v>
      </c>
    </row>
    <row r="127" spans="1:13" ht="12.75">
      <c r="A127" s="93">
        <v>1260</v>
      </c>
      <c r="B127" s="93">
        <v>1270</v>
      </c>
      <c r="C127" s="94">
        <v>152</v>
      </c>
      <c r="D127" s="94">
        <v>142</v>
      </c>
      <c r="E127" s="94">
        <v>132</v>
      </c>
      <c r="F127" s="94">
        <v>122</v>
      </c>
      <c r="G127" s="94">
        <v>113</v>
      </c>
      <c r="H127" s="94">
        <v>103</v>
      </c>
      <c r="I127" s="94">
        <v>93</v>
      </c>
      <c r="J127" s="94">
        <v>83</v>
      </c>
      <c r="K127" s="94">
        <v>73</v>
      </c>
      <c r="L127" s="94">
        <v>64</v>
      </c>
      <c r="M127" s="94">
        <v>54</v>
      </c>
    </row>
    <row r="128" spans="1:13" ht="12.75">
      <c r="A128" s="93">
        <v>1270</v>
      </c>
      <c r="B128" s="93">
        <v>1280</v>
      </c>
      <c r="C128" s="94">
        <v>153</v>
      </c>
      <c r="D128" s="94">
        <v>144</v>
      </c>
      <c r="E128" s="94">
        <v>134</v>
      </c>
      <c r="F128" s="94">
        <v>124</v>
      </c>
      <c r="G128" s="94">
        <v>114</v>
      </c>
      <c r="H128" s="94">
        <v>104</v>
      </c>
      <c r="I128" s="94">
        <v>95</v>
      </c>
      <c r="J128" s="94">
        <v>85</v>
      </c>
      <c r="K128" s="94">
        <v>75</v>
      </c>
      <c r="L128" s="94">
        <v>65</v>
      </c>
      <c r="M128" s="94">
        <v>55</v>
      </c>
    </row>
    <row r="129" spans="1:13" ht="12.75">
      <c r="A129" s="93">
        <v>1280</v>
      </c>
      <c r="B129" s="93">
        <v>1290</v>
      </c>
      <c r="C129" s="94">
        <v>155</v>
      </c>
      <c r="D129" s="94">
        <v>145</v>
      </c>
      <c r="E129" s="94">
        <v>135</v>
      </c>
      <c r="F129" s="94">
        <v>125</v>
      </c>
      <c r="G129" s="94">
        <v>116</v>
      </c>
      <c r="H129" s="94">
        <v>106</v>
      </c>
      <c r="I129" s="94">
        <v>96</v>
      </c>
      <c r="J129" s="94">
        <v>86</v>
      </c>
      <c r="K129" s="94">
        <v>76</v>
      </c>
      <c r="L129" s="94">
        <v>67</v>
      </c>
      <c r="M129" s="94">
        <v>57</v>
      </c>
    </row>
    <row r="130" spans="1:13" ht="12.75">
      <c r="A130" s="93">
        <v>1290</v>
      </c>
      <c r="B130" s="93">
        <v>1300</v>
      </c>
      <c r="C130" s="94">
        <v>156</v>
      </c>
      <c r="D130" s="94">
        <v>147</v>
      </c>
      <c r="E130" s="94">
        <v>137</v>
      </c>
      <c r="F130" s="94">
        <v>127</v>
      </c>
      <c r="G130" s="94">
        <v>117</v>
      </c>
      <c r="H130" s="94">
        <v>107</v>
      </c>
      <c r="I130" s="94">
        <v>98</v>
      </c>
      <c r="J130" s="94">
        <v>88</v>
      </c>
      <c r="K130" s="94">
        <v>78</v>
      </c>
      <c r="L130" s="94">
        <v>68</v>
      </c>
      <c r="M130" s="94">
        <v>58</v>
      </c>
    </row>
    <row r="131" spans="1:13" ht="12.75">
      <c r="A131" s="93">
        <v>1300</v>
      </c>
      <c r="B131" s="93">
        <v>1310</v>
      </c>
      <c r="C131" s="94">
        <v>158</v>
      </c>
      <c r="D131" s="94">
        <v>148</v>
      </c>
      <c r="E131" s="94">
        <v>138</v>
      </c>
      <c r="F131" s="94">
        <v>128</v>
      </c>
      <c r="G131" s="94">
        <v>119</v>
      </c>
      <c r="H131" s="94">
        <v>109</v>
      </c>
      <c r="I131" s="94">
        <v>99</v>
      </c>
      <c r="J131" s="94">
        <v>89</v>
      </c>
      <c r="K131" s="94">
        <v>79</v>
      </c>
      <c r="L131" s="94">
        <v>70</v>
      </c>
      <c r="M131" s="94">
        <v>60</v>
      </c>
    </row>
    <row r="132" spans="1:13" ht="12.75">
      <c r="A132" s="93">
        <v>1310</v>
      </c>
      <c r="B132" s="93">
        <v>1320</v>
      </c>
      <c r="C132" s="94">
        <v>159</v>
      </c>
      <c r="D132" s="94">
        <v>150</v>
      </c>
      <c r="E132" s="94">
        <v>140</v>
      </c>
      <c r="F132" s="94">
        <v>130</v>
      </c>
      <c r="G132" s="94">
        <v>120</v>
      </c>
      <c r="H132" s="94">
        <v>110</v>
      </c>
      <c r="I132" s="94">
        <v>101</v>
      </c>
      <c r="J132" s="94">
        <v>91</v>
      </c>
      <c r="K132" s="94">
        <v>81</v>
      </c>
      <c r="L132" s="94">
        <v>71</v>
      </c>
      <c r="M132" s="94">
        <v>61</v>
      </c>
    </row>
    <row r="133" spans="1:13" ht="12.75">
      <c r="A133" s="93">
        <v>1320</v>
      </c>
      <c r="B133" s="93">
        <v>1330</v>
      </c>
      <c r="C133" s="94">
        <v>161</v>
      </c>
      <c r="D133" s="94">
        <v>151</v>
      </c>
      <c r="E133" s="94">
        <v>141</v>
      </c>
      <c r="F133" s="94">
        <v>131</v>
      </c>
      <c r="G133" s="94">
        <v>122</v>
      </c>
      <c r="H133" s="94">
        <v>112</v>
      </c>
      <c r="I133" s="94">
        <v>102</v>
      </c>
      <c r="J133" s="94">
        <v>92</v>
      </c>
      <c r="K133" s="94">
        <v>82</v>
      </c>
      <c r="L133" s="94">
        <v>73</v>
      </c>
      <c r="M133" s="94">
        <v>63</v>
      </c>
    </row>
    <row r="134" spans="1:13" ht="12.75">
      <c r="A134" s="93">
        <v>1330</v>
      </c>
      <c r="B134" s="93">
        <v>1340</v>
      </c>
      <c r="C134" s="94">
        <v>162</v>
      </c>
      <c r="D134" s="94">
        <v>153</v>
      </c>
      <c r="E134" s="94">
        <v>143</v>
      </c>
      <c r="F134" s="94">
        <v>133</v>
      </c>
      <c r="G134" s="94">
        <v>123</v>
      </c>
      <c r="H134" s="94">
        <v>113</v>
      </c>
      <c r="I134" s="94">
        <v>104</v>
      </c>
      <c r="J134" s="94">
        <v>94</v>
      </c>
      <c r="K134" s="94">
        <v>84</v>
      </c>
      <c r="L134" s="94">
        <v>74</v>
      </c>
      <c r="M134" s="94">
        <v>64</v>
      </c>
    </row>
    <row r="135" spans="1:13" ht="12.75">
      <c r="A135" s="93">
        <v>1340</v>
      </c>
      <c r="B135" s="93">
        <v>1350</v>
      </c>
      <c r="C135" s="94">
        <v>164</v>
      </c>
      <c r="D135" s="94">
        <v>154</v>
      </c>
      <c r="E135" s="94">
        <v>144</v>
      </c>
      <c r="F135" s="94">
        <v>134</v>
      </c>
      <c r="G135" s="94">
        <v>125</v>
      </c>
      <c r="H135" s="94">
        <v>115</v>
      </c>
      <c r="I135" s="94">
        <v>105</v>
      </c>
      <c r="J135" s="94">
        <v>95</v>
      </c>
      <c r="K135" s="94">
        <v>85</v>
      </c>
      <c r="L135" s="94">
        <v>76</v>
      </c>
      <c r="M135" s="94">
        <v>66</v>
      </c>
    </row>
    <row r="136" spans="1:13" ht="12.75">
      <c r="A136" s="93">
        <v>1350</v>
      </c>
      <c r="B136" s="93">
        <v>1360</v>
      </c>
      <c r="C136" s="94">
        <v>165</v>
      </c>
      <c r="D136" s="94">
        <v>156</v>
      </c>
      <c r="E136" s="94">
        <v>146</v>
      </c>
      <c r="F136" s="94">
        <v>136</v>
      </c>
      <c r="G136" s="94">
        <v>126</v>
      </c>
      <c r="H136" s="94">
        <v>116</v>
      </c>
      <c r="I136" s="94">
        <v>107</v>
      </c>
      <c r="J136" s="94">
        <v>97</v>
      </c>
      <c r="K136" s="94">
        <v>87</v>
      </c>
      <c r="L136" s="94">
        <v>77</v>
      </c>
      <c r="M136" s="94">
        <v>67</v>
      </c>
    </row>
    <row r="137" spans="1:13" ht="12.75">
      <c r="A137" s="93">
        <v>1360</v>
      </c>
      <c r="B137" s="93">
        <v>1370</v>
      </c>
      <c r="C137" s="94">
        <v>167</v>
      </c>
      <c r="D137" s="94">
        <v>157</v>
      </c>
      <c r="E137" s="94">
        <v>147</v>
      </c>
      <c r="F137" s="94">
        <v>137</v>
      </c>
      <c r="G137" s="94">
        <v>128</v>
      </c>
      <c r="H137" s="94">
        <v>118</v>
      </c>
      <c r="I137" s="94">
        <v>108</v>
      </c>
      <c r="J137" s="94">
        <v>98</v>
      </c>
      <c r="K137" s="94">
        <v>88</v>
      </c>
      <c r="L137" s="94">
        <v>79</v>
      </c>
      <c r="M137" s="94">
        <v>69</v>
      </c>
    </row>
    <row r="138" spans="1:13" ht="12.75">
      <c r="A138" s="93">
        <v>1370</v>
      </c>
      <c r="B138" s="93">
        <v>1380</v>
      </c>
      <c r="C138" s="94">
        <v>170</v>
      </c>
      <c r="D138" s="94">
        <v>159</v>
      </c>
      <c r="E138" s="94">
        <v>149</v>
      </c>
      <c r="F138" s="94">
        <v>139</v>
      </c>
      <c r="G138" s="94">
        <v>129</v>
      </c>
      <c r="H138" s="94">
        <v>119</v>
      </c>
      <c r="I138" s="94">
        <v>110</v>
      </c>
      <c r="J138" s="94">
        <v>100</v>
      </c>
      <c r="K138" s="94">
        <v>90</v>
      </c>
      <c r="L138" s="94">
        <v>80</v>
      </c>
      <c r="M138" s="94">
        <v>70</v>
      </c>
    </row>
    <row r="139" spans="1:13" ht="12.75">
      <c r="A139" s="93">
        <v>1380</v>
      </c>
      <c r="B139" s="93">
        <v>1390</v>
      </c>
      <c r="C139" s="94">
        <v>172</v>
      </c>
      <c r="D139" s="94">
        <v>160</v>
      </c>
      <c r="E139" s="94">
        <v>150</v>
      </c>
      <c r="F139" s="94">
        <v>140</v>
      </c>
      <c r="G139" s="94">
        <v>131</v>
      </c>
      <c r="H139" s="94">
        <v>121</v>
      </c>
      <c r="I139" s="94">
        <v>111</v>
      </c>
      <c r="J139" s="94">
        <v>101</v>
      </c>
      <c r="K139" s="94">
        <v>91</v>
      </c>
      <c r="L139" s="94">
        <v>82</v>
      </c>
      <c r="M139" s="94">
        <v>72</v>
      </c>
    </row>
    <row r="140" spans="1:13" ht="12.75">
      <c r="A140" s="95">
        <v>1390</v>
      </c>
      <c r="B140" s="95">
        <v>1400</v>
      </c>
      <c r="C140">
        <v>175</v>
      </c>
      <c r="D140">
        <v>162</v>
      </c>
      <c r="E140">
        <v>152</v>
      </c>
      <c r="F140">
        <v>142</v>
      </c>
      <c r="G140">
        <v>132</v>
      </c>
      <c r="H140">
        <v>122</v>
      </c>
      <c r="I140">
        <v>113</v>
      </c>
      <c r="J140">
        <v>103</v>
      </c>
      <c r="K140">
        <v>93</v>
      </c>
      <c r="L140">
        <v>83</v>
      </c>
      <c r="M140">
        <v>73</v>
      </c>
    </row>
  </sheetData>
  <sheetProtection/>
  <mergeCells count="2">
    <mergeCell ref="A3:A4"/>
    <mergeCell ref="B3:B4"/>
  </mergeCells>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27.xml><?xml version="1.0" encoding="utf-8"?>
<worksheet xmlns="http://schemas.openxmlformats.org/spreadsheetml/2006/main" xmlns:r="http://schemas.openxmlformats.org/officeDocument/2006/relationships">
  <sheetPr>
    <tabColor indexed="15"/>
    <pageSetUpPr fitToPage="1"/>
  </sheetPr>
  <dimension ref="A1:M139"/>
  <sheetViews>
    <sheetView zoomScale="85" zoomScaleNormal="85" zoomScalePageLayoutView="0" workbookViewId="0" topLeftCell="A1">
      <pane xSplit="2" ySplit="4" topLeftCell="C5" activePane="bottomRight" state="frozen"/>
      <selection pane="topLeft" activeCell="A15" sqref="A15:B15"/>
      <selection pane="topRight" activeCell="A15" sqref="A15:B15"/>
      <selection pane="bottomLeft" activeCell="A15" sqref="A15:B15"/>
      <selection pane="bottomRight" activeCell="C5" sqref="C5"/>
    </sheetView>
  </sheetViews>
  <sheetFormatPr defaultColWidth="9.140625" defaultRowHeight="12.75"/>
  <sheetData>
    <row r="1" spans="1:13" ht="20.25">
      <c r="A1" s="86" t="s">
        <v>345</v>
      </c>
      <c r="B1" s="86"/>
      <c r="C1" s="86"/>
      <c r="D1" s="86"/>
      <c r="E1" s="86"/>
      <c r="F1" s="86"/>
      <c r="G1" s="86"/>
      <c r="H1" s="86"/>
      <c r="I1" s="86"/>
      <c r="J1" s="86"/>
      <c r="K1" s="86"/>
      <c r="L1" s="86"/>
      <c r="M1" s="86"/>
    </row>
    <row r="2" spans="1:13" ht="12.75">
      <c r="A2" s="87" t="s">
        <v>339</v>
      </c>
      <c r="B2" s="87"/>
      <c r="C2" s="88" t="s">
        <v>340</v>
      </c>
      <c r="D2" s="88"/>
      <c r="E2" s="88"/>
      <c r="F2" s="88"/>
      <c r="G2" s="88"/>
      <c r="H2" s="88"/>
      <c r="I2" s="88"/>
      <c r="J2" s="88"/>
      <c r="K2" s="88"/>
      <c r="L2" s="88"/>
      <c r="M2" s="88"/>
    </row>
    <row r="3" spans="1:13" ht="12.75" customHeight="1">
      <c r="A3" s="213" t="s">
        <v>341</v>
      </c>
      <c r="B3" s="213" t="s">
        <v>342</v>
      </c>
      <c r="C3" s="89">
        <v>0</v>
      </c>
      <c r="D3" s="89">
        <v>1</v>
      </c>
      <c r="E3" s="89">
        <v>2</v>
      </c>
      <c r="F3" s="89">
        <v>3</v>
      </c>
      <c r="G3" s="89">
        <v>4</v>
      </c>
      <c r="H3" s="89">
        <v>5</v>
      </c>
      <c r="I3" s="89">
        <v>6</v>
      </c>
      <c r="J3" s="89">
        <v>7</v>
      </c>
      <c r="K3" s="89">
        <v>8</v>
      </c>
      <c r="L3" s="89">
        <v>9</v>
      </c>
      <c r="M3" s="89">
        <v>10</v>
      </c>
    </row>
    <row r="4" spans="1:13" ht="12.75">
      <c r="A4" s="213"/>
      <c r="B4" s="213"/>
      <c r="C4" s="90" t="s">
        <v>343</v>
      </c>
      <c r="D4" s="90"/>
      <c r="E4" s="90"/>
      <c r="F4" s="90"/>
      <c r="G4" s="90"/>
      <c r="H4" s="90"/>
      <c r="I4" s="90"/>
      <c r="J4" s="90"/>
      <c r="K4" s="90"/>
      <c r="L4" s="90"/>
      <c r="M4" s="90"/>
    </row>
    <row r="5" spans="1:13" ht="12.75">
      <c r="A5" s="91">
        <v>0</v>
      </c>
      <c r="B5" s="91">
        <v>105</v>
      </c>
      <c r="C5" s="92">
        <v>0</v>
      </c>
      <c r="D5" s="92">
        <v>0</v>
      </c>
      <c r="E5" s="92">
        <v>0</v>
      </c>
      <c r="F5" s="92">
        <v>0</v>
      </c>
      <c r="G5" s="92">
        <v>0</v>
      </c>
      <c r="H5" s="92">
        <v>0</v>
      </c>
      <c r="I5" s="92">
        <v>0</v>
      </c>
      <c r="J5" s="92">
        <v>0</v>
      </c>
      <c r="K5" s="92">
        <v>0</v>
      </c>
      <c r="L5" s="92">
        <v>0</v>
      </c>
      <c r="M5" s="92">
        <v>0</v>
      </c>
    </row>
    <row r="6" spans="1:13" ht="12.75">
      <c r="A6" s="93">
        <v>105</v>
      </c>
      <c r="B6" s="93">
        <v>110</v>
      </c>
      <c r="C6" s="94">
        <v>1</v>
      </c>
      <c r="D6" s="94">
        <v>0</v>
      </c>
      <c r="E6" s="94">
        <v>0</v>
      </c>
      <c r="F6" s="94">
        <v>0</v>
      </c>
      <c r="G6" s="94">
        <v>0</v>
      </c>
      <c r="H6" s="94">
        <v>0</v>
      </c>
      <c r="I6" s="94">
        <v>0</v>
      </c>
      <c r="J6" s="94">
        <v>0</v>
      </c>
      <c r="K6" s="94">
        <v>0</v>
      </c>
      <c r="L6" s="94">
        <v>0</v>
      </c>
      <c r="M6" s="94">
        <v>0</v>
      </c>
    </row>
    <row r="7" spans="1:13" ht="12.75">
      <c r="A7" s="93">
        <v>110</v>
      </c>
      <c r="B7" s="93">
        <v>115</v>
      </c>
      <c r="C7" s="94">
        <v>1</v>
      </c>
      <c r="D7" s="94">
        <v>0</v>
      </c>
      <c r="E7" s="94">
        <v>0</v>
      </c>
      <c r="F7" s="94">
        <v>0</v>
      </c>
      <c r="G7" s="94">
        <v>0</v>
      </c>
      <c r="H7" s="94">
        <v>0</v>
      </c>
      <c r="I7" s="94">
        <v>0</v>
      </c>
      <c r="J7" s="94">
        <v>0</v>
      </c>
      <c r="K7" s="94">
        <v>0</v>
      </c>
      <c r="L7" s="94">
        <v>0</v>
      </c>
      <c r="M7" s="94">
        <v>0</v>
      </c>
    </row>
    <row r="8" spans="1:13" ht="12.75">
      <c r="A8" s="93">
        <v>115</v>
      </c>
      <c r="B8" s="93">
        <v>120</v>
      </c>
      <c r="C8" s="94">
        <v>2</v>
      </c>
      <c r="D8" s="94">
        <v>0</v>
      </c>
      <c r="E8" s="94">
        <v>0</v>
      </c>
      <c r="F8" s="94">
        <v>0</v>
      </c>
      <c r="G8" s="94">
        <v>0</v>
      </c>
      <c r="H8" s="94">
        <v>0</v>
      </c>
      <c r="I8" s="94">
        <v>0</v>
      </c>
      <c r="J8" s="94">
        <v>0</v>
      </c>
      <c r="K8" s="94">
        <v>0</v>
      </c>
      <c r="L8" s="94">
        <v>0</v>
      </c>
      <c r="M8" s="94">
        <v>0</v>
      </c>
    </row>
    <row r="9" spans="1:13" ht="12.75">
      <c r="A9" s="93">
        <v>120</v>
      </c>
      <c r="B9" s="93">
        <v>125</v>
      </c>
      <c r="C9" s="94">
        <v>2</v>
      </c>
      <c r="D9" s="94">
        <v>0</v>
      </c>
      <c r="E9" s="94">
        <v>0</v>
      </c>
      <c r="F9" s="94">
        <v>0</v>
      </c>
      <c r="G9" s="94">
        <v>0</v>
      </c>
      <c r="H9" s="94">
        <v>0</v>
      </c>
      <c r="I9" s="94">
        <v>0</v>
      </c>
      <c r="J9" s="94">
        <v>0</v>
      </c>
      <c r="K9" s="94">
        <v>0</v>
      </c>
      <c r="L9" s="94">
        <v>0</v>
      </c>
      <c r="M9" s="94">
        <v>0</v>
      </c>
    </row>
    <row r="10" spans="1:13" ht="12.75">
      <c r="A10" s="93">
        <v>125</v>
      </c>
      <c r="B10" s="93">
        <v>130</v>
      </c>
      <c r="C10" s="94">
        <v>3</v>
      </c>
      <c r="D10" s="94">
        <v>0</v>
      </c>
      <c r="E10" s="94">
        <v>0</v>
      </c>
      <c r="F10" s="94">
        <v>0</v>
      </c>
      <c r="G10" s="94">
        <v>0</v>
      </c>
      <c r="H10" s="94">
        <v>0</v>
      </c>
      <c r="I10" s="94">
        <v>0</v>
      </c>
      <c r="J10" s="94">
        <v>0</v>
      </c>
      <c r="K10" s="94">
        <v>0</v>
      </c>
      <c r="L10" s="94">
        <v>0</v>
      </c>
      <c r="M10" s="94">
        <v>0</v>
      </c>
    </row>
    <row r="11" spans="1:13" ht="12.75">
      <c r="A11" s="93">
        <v>130</v>
      </c>
      <c r="B11" s="93">
        <v>135</v>
      </c>
      <c r="C11" s="94">
        <v>3</v>
      </c>
      <c r="D11" s="94">
        <v>0</v>
      </c>
      <c r="E11" s="94">
        <v>0</v>
      </c>
      <c r="F11" s="94">
        <v>0</v>
      </c>
      <c r="G11" s="94">
        <v>0</v>
      </c>
      <c r="H11" s="94">
        <v>0</v>
      </c>
      <c r="I11" s="94">
        <v>0</v>
      </c>
      <c r="J11" s="94">
        <v>0</v>
      </c>
      <c r="K11" s="94">
        <v>0</v>
      </c>
      <c r="L11" s="94">
        <v>0</v>
      </c>
      <c r="M11" s="94">
        <v>0</v>
      </c>
    </row>
    <row r="12" spans="1:13" ht="12.75">
      <c r="A12" s="93">
        <v>135</v>
      </c>
      <c r="B12" s="93">
        <v>140</v>
      </c>
      <c r="C12" s="94">
        <v>4</v>
      </c>
      <c r="D12" s="94">
        <v>0</v>
      </c>
      <c r="E12" s="94">
        <v>0</v>
      </c>
      <c r="F12" s="94">
        <v>0</v>
      </c>
      <c r="G12" s="94">
        <v>0</v>
      </c>
      <c r="H12" s="94">
        <v>0</v>
      </c>
      <c r="I12" s="94">
        <v>0</v>
      </c>
      <c r="J12" s="94">
        <v>0</v>
      </c>
      <c r="K12" s="94">
        <v>0</v>
      </c>
      <c r="L12" s="94">
        <v>0</v>
      </c>
      <c r="M12" s="94">
        <v>0</v>
      </c>
    </row>
    <row r="13" spans="1:13" ht="12.75">
      <c r="A13" s="93">
        <v>140</v>
      </c>
      <c r="B13" s="93">
        <v>145</v>
      </c>
      <c r="C13" s="94">
        <v>4</v>
      </c>
      <c r="D13" s="94">
        <v>0</v>
      </c>
      <c r="E13" s="94">
        <v>0</v>
      </c>
      <c r="F13" s="94">
        <v>0</v>
      </c>
      <c r="G13" s="94">
        <v>0</v>
      </c>
      <c r="H13" s="94">
        <v>0</v>
      </c>
      <c r="I13" s="94">
        <v>0</v>
      </c>
      <c r="J13" s="94">
        <v>0</v>
      </c>
      <c r="K13" s="94">
        <v>0</v>
      </c>
      <c r="L13" s="94">
        <v>0</v>
      </c>
      <c r="M13" s="94">
        <v>0</v>
      </c>
    </row>
    <row r="14" spans="1:13" ht="12.75">
      <c r="A14" s="93">
        <v>145</v>
      </c>
      <c r="B14" s="93">
        <v>150</v>
      </c>
      <c r="C14" s="94">
        <v>5</v>
      </c>
      <c r="D14" s="94">
        <v>0</v>
      </c>
      <c r="E14" s="94">
        <v>0</v>
      </c>
      <c r="F14" s="94">
        <v>0</v>
      </c>
      <c r="G14" s="94">
        <v>0</v>
      </c>
      <c r="H14" s="94">
        <v>0</v>
      </c>
      <c r="I14" s="94">
        <v>0</v>
      </c>
      <c r="J14" s="94">
        <v>0</v>
      </c>
      <c r="K14" s="94">
        <v>0</v>
      </c>
      <c r="L14" s="94">
        <v>0</v>
      </c>
      <c r="M14" s="94">
        <v>0</v>
      </c>
    </row>
    <row r="15" spans="1:13" ht="12.75">
      <c r="A15" s="93">
        <v>150</v>
      </c>
      <c r="B15" s="93">
        <v>155</v>
      </c>
      <c r="C15" s="94">
        <v>5</v>
      </c>
      <c r="D15" s="94">
        <v>0</v>
      </c>
      <c r="E15" s="94">
        <v>0</v>
      </c>
      <c r="F15" s="94">
        <v>0</v>
      </c>
      <c r="G15" s="94">
        <v>0</v>
      </c>
      <c r="H15" s="94">
        <v>0</v>
      </c>
      <c r="I15" s="94">
        <v>0</v>
      </c>
      <c r="J15" s="94">
        <v>0</v>
      </c>
      <c r="K15" s="94">
        <v>0</v>
      </c>
      <c r="L15" s="94">
        <v>0</v>
      </c>
      <c r="M15" s="94">
        <v>0</v>
      </c>
    </row>
    <row r="16" spans="1:13" ht="12.75">
      <c r="A16" s="93">
        <v>155</v>
      </c>
      <c r="B16" s="93">
        <v>160</v>
      </c>
      <c r="C16" s="94">
        <v>6</v>
      </c>
      <c r="D16" s="94">
        <v>0</v>
      </c>
      <c r="E16" s="94">
        <v>0</v>
      </c>
      <c r="F16" s="94">
        <v>0</v>
      </c>
      <c r="G16" s="94">
        <v>0</v>
      </c>
      <c r="H16" s="94">
        <v>0</v>
      </c>
      <c r="I16" s="94">
        <v>0</v>
      </c>
      <c r="J16" s="94">
        <v>0</v>
      </c>
      <c r="K16" s="94">
        <v>0</v>
      </c>
      <c r="L16" s="94">
        <v>0</v>
      </c>
      <c r="M16" s="94">
        <v>0</v>
      </c>
    </row>
    <row r="17" spans="1:13" ht="12.75">
      <c r="A17" s="93">
        <v>160</v>
      </c>
      <c r="B17" s="93">
        <v>165</v>
      </c>
      <c r="C17" s="94">
        <v>6</v>
      </c>
      <c r="D17" s="94">
        <v>0</v>
      </c>
      <c r="E17" s="94">
        <v>0</v>
      </c>
      <c r="F17" s="94">
        <v>0</v>
      </c>
      <c r="G17" s="94">
        <v>0</v>
      </c>
      <c r="H17" s="94">
        <v>0</v>
      </c>
      <c r="I17" s="94">
        <v>0</v>
      </c>
      <c r="J17" s="94">
        <v>0</v>
      </c>
      <c r="K17" s="94">
        <v>0</v>
      </c>
      <c r="L17" s="94">
        <v>0</v>
      </c>
      <c r="M17" s="94">
        <v>0</v>
      </c>
    </row>
    <row r="18" spans="1:13" ht="12.75">
      <c r="A18" s="93">
        <v>165</v>
      </c>
      <c r="B18" s="93">
        <v>170</v>
      </c>
      <c r="C18" s="94">
        <v>7</v>
      </c>
      <c r="D18" s="94">
        <v>0</v>
      </c>
      <c r="E18" s="94">
        <v>0</v>
      </c>
      <c r="F18" s="94">
        <v>0</v>
      </c>
      <c r="G18" s="94">
        <v>0</v>
      </c>
      <c r="H18" s="94">
        <v>0</v>
      </c>
      <c r="I18" s="94">
        <v>0</v>
      </c>
      <c r="J18" s="94">
        <v>0</v>
      </c>
      <c r="K18" s="94">
        <v>0</v>
      </c>
      <c r="L18" s="94">
        <v>0</v>
      </c>
      <c r="M18" s="94">
        <v>0</v>
      </c>
    </row>
    <row r="19" spans="1:13" ht="12.75">
      <c r="A19" s="93">
        <v>170</v>
      </c>
      <c r="B19" s="93">
        <v>175</v>
      </c>
      <c r="C19" s="94">
        <v>7</v>
      </c>
      <c r="D19" s="94">
        <v>0</v>
      </c>
      <c r="E19" s="94">
        <v>0</v>
      </c>
      <c r="F19" s="94">
        <v>0</v>
      </c>
      <c r="G19" s="94">
        <v>0</v>
      </c>
      <c r="H19" s="94">
        <v>0</v>
      </c>
      <c r="I19" s="94">
        <v>0</v>
      </c>
      <c r="J19" s="94">
        <v>0</v>
      </c>
      <c r="K19" s="94">
        <v>0</v>
      </c>
      <c r="L19" s="94">
        <v>0</v>
      </c>
      <c r="M19" s="94">
        <v>0</v>
      </c>
    </row>
    <row r="20" spans="1:13" ht="12.75">
      <c r="A20" s="93">
        <v>175</v>
      </c>
      <c r="B20" s="93">
        <v>180</v>
      </c>
      <c r="C20" s="94">
        <v>8</v>
      </c>
      <c r="D20" s="94">
        <v>0</v>
      </c>
      <c r="E20" s="94">
        <v>0</v>
      </c>
      <c r="F20" s="94">
        <v>0</v>
      </c>
      <c r="G20" s="94">
        <v>0</v>
      </c>
      <c r="H20" s="94">
        <v>0</v>
      </c>
      <c r="I20" s="94">
        <v>0</v>
      </c>
      <c r="J20" s="94">
        <v>0</v>
      </c>
      <c r="K20" s="94">
        <v>0</v>
      </c>
      <c r="L20" s="94">
        <v>0</v>
      </c>
      <c r="M20" s="94">
        <v>0</v>
      </c>
    </row>
    <row r="21" spans="1:13" ht="12.75">
      <c r="A21" s="93">
        <v>180</v>
      </c>
      <c r="B21" s="93">
        <v>185</v>
      </c>
      <c r="C21" s="94">
        <v>8</v>
      </c>
      <c r="D21" s="94">
        <v>0</v>
      </c>
      <c r="E21" s="94">
        <v>0</v>
      </c>
      <c r="F21" s="94">
        <v>0</v>
      </c>
      <c r="G21" s="94">
        <v>0</v>
      </c>
      <c r="H21" s="94">
        <v>0</v>
      </c>
      <c r="I21" s="94">
        <v>0</v>
      </c>
      <c r="J21" s="94">
        <v>0</v>
      </c>
      <c r="K21" s="94">
        <v>0</v>
      </c>
      <c r="L21" s="94">
        <v>0</v>
      </c>
      <c r="M21" s="94">
        <v>0</v>
      </c>
    </row>
    <row r="22" spans="1:13" ht="12.75">
      <c r="A22" s="93">
        <v>185</v>
      </c>
      <c r="B22" s="93">
        <v>190</v>
      </c>
      <c r="C22" s="94">
        <v>9</v>
      </c>
      <c r="D22" s="94">
        <v>0</v>
      </c>
      <c r="E22" s="94">
        <v>0</v>
      </c>
      <c r="F22" s="94">
        <v>0</v>
      </c>
      <c r="G22" s="94">
        <v>0</v>
      </c>
      <c r="H22" s="94">
        <v>0</v>
      </c>
      <c r="I22" s="94">
        <v>0</v>
      </c>
      <c r="J22" s="94">
        <v>0</v>
      </c>
      <c r="K22" s="94">
        <v>0</v>
      </c>
      <c r="L22" s="94">
        <v>0</v>
      </c>
      <c r="M22" s="94">
        <v>0</v>
      </c>
    </row>
    <row r="23" spans="1:13" ht="12.75">
      <c r="A23" s="93">
        <v>190</v>
      </c>
      <c r="B23" s="93">
        <v>195</v>
      </c>
      <c r="C23" s="94">
        <v>9</v>
      </c>
      <c r="D23" s="94">
        <v>0</v>
      </c>
      <c r="E23" s="94">
        <v>0</v>
      </c>
      <c r="F23" s="94">
        <v>0</v>
      </c>
      <c r="G23" s="94">
        <v>0</v>
      </c>
      <c r="H23" s="94">
        <v>0</v>
      </c>
      <c r="I23" s="94">
        <v>0</v>
      </c>
      <c r="J23" s="94">
        <v>0</v>
      </c>
      <c r="K23" s="94">
        <v>0</v>
      </c>
      <c r="L23" s="94">
        <v>0</v>
      </c>
      <c r="M23" s="94">
        <v>0</v>
      </c>
    </row>
    <row r="24" spans="1:13" ht="12.75">
      <c r="A24" s="93">
        <v>195</v>
      </c>
      <c r="B24" s="93">
        <v>200</v>
      </c>
      <c r="C24" s="94">
        <v>10</v>
      </c>
      <c r="D24" s="94">
        <v>0</v>
      </c>
      <c r="E24" s="94">
        <v>0</v>
      </c>
      <c r="F24" s="94">
        <v>0</v>
      </c>
      <c r="G24" s="94">
        <v>0</v>
      </c>
      <c r="H24" s="94">
        <v>0</v>
      </c>
      <c r="I24" s="94">
        <v>0</v>
      </c>
      <c r="J24" s="94">
        <v>0</v>
      </c>
      <c r="K24" s="94">
        <v>0</v>
      </c>
      <c r="L24" s="94">
        <v>0</v>
      </c>
      <c r="M24" s="94">
        <v>0</v>
      </c>
    </row>
    <row r="25" spans="1:13" ht="12.75">
      <c r="A25" s="93">
        <v>200</v>
      </c>
      <c r="B25" s="93">
        <v>205</v>
      </c>
      <c r="C25" s="94">
        <v>10</v>
      </c>
      <c r="D25" s="94">
        <v>0</v>
      </c>
      <c r="E25" s="94">
        <v>0</v>
      </c>
      <c r="F25" s="94">
        <v>0</v>
      </c>
      <c r="G25" s="94">
        <v>0</v>
      </c>
      <c r="H25" s="94">
        <v>0</v>
      </c>
      <c r="I25" s="94">
        <v>0</v>
      </c>
      <c r="J25" s="94">
        <v>0</v>
      </c>
      <c r="K25" s="94">
        <v>0</v>
      </c>
      <c r="L25" s="94">
        <v>0</v>
      </c>
      <c r="M25" s="94">
        <v>0</v>
      </c>
    </row>
    <row r="26" spans="1:13" ht="12.75">
      <c r="A26" s="93">
        <v>205</v>
      </c>
      <c r="B26" s="93">
        <v>210</v>
      </c>
      <c r="C26" s="94">
        <v>11</v>
      </c>
      <c r="D26" s="94">
        <v>0</v>
      </c>
      <c r="E26" s="94">
        <v>0</v>
      </c>
      <c r="F26" s="94">
        <v>0</v>
      </c>
      <c r="G26" s="94">
        <v>0</v>
      </c>
      <c r="H26" s="94">
        <v>0</v>
      </c>
      <c r="I26" s="94">
        <v>0</v>
      </c>
      <c r="J26" s="94">
        <v>0</v>
      </c>
      <c r="K26" s="94">
        <v>0</v>
      </c>
      <c r="L26" s="94">
        <v>0</v>
      </c>
      <c r="M26" s="94">
        <v>0</v>
      </c>
    </row>
    <row r="27" spans="1:13" ht="12.75">
      <c r="A27" s="93">
        <v>210</v>
      </c>
      <c r="B27" s="93">
        <v>215</v>
      </c>
      <c r="C27" s="94">
        <v>11</v>
      </c>
      <c r="D27" s="94">
        <v>0</v>
      </c>
      <c r="E27" s="94">
        <v>0</v>
      </c>
      <c r="F27" s="94">
        <v>0</v>
      </c>
      <c r="G27" s="94">
        <v>0</v>
      </c>
      <c r="H27" s="94">
        <v>0</v>
      </c>
      <c r="I27" s="94">
        <v>0</v>
      </c>
      <c r="J27" s="94">
        <v>0</v>
      </c>
      <c r="K27" s="94">
        <v>0</v>
      </c>
      <c r="L27" s="94">
        <v>0</v>
      </c>
      <c r="M27" s="94">
        <v>0</v>
      </c>
    </row>
    <row r="28" spans="1:13" ht="12.75">
      <c r="A28" s="93">
        <v>215</v>
      </c>
      <c r="B28" s="93">
        <v>220</v>
      </c>
      <c r="C28" s="94">
        <v>12</v>
      </c>
      <c r="D28" s="94">
        <v>0</v>
      </c>
      <c r="E28" s="94">
        <v>0</v>
      </c>
      <c r="F28" s="94">
        <v>0</v>
      </c>
      <c r="G28" s="94">
        <v>0</v>
      </c>
      <c r="H28" s="94">
        <v>0</v>
      </c>
      <c r="I28" s="94">
        <v>0</v>
      </c>
      <c r="J28" s="94">
        <v>0</v>
      </c>
      <c r="K28" s="94">
        <v>0</v>
      </c>
      <c r="L28" s="94">
        <v>0</v>
      </c>
      <c r="M28" s="94">
        <v>0</v>
      </c>
    </row>
    <row r="29" spans="1:13" ht="12.75">
      <c r="A29" s="93">
        <v>220</v>
      </c>
      <c r="B29" s="93">
        <v>225</v>
      </c>
      <c r="C29" s="94">
        <v>12</v>
      </c>
      <c r="D29" s="94">
        <v>0</v>
      </c>
      <c r="E29" s="94">
        <v>0</v>
      </c>
      <c r="F29" s="94">
        <v>0</v>
      </c>
      <c r="G29" s="94">
        <v>0</v>
      </c>
      <c r="H29" s="94">
        <v>0</v>
      </c>
      <c r="I29" s="94">
        <v>0</v>
      </c>
      <c r="J29" s="94">
        <v>0</v>
      </c>
      <c r="K29" s="94">
        <v>0</v>
      </c>
      <c r="L29" s="94">
        <v>0</v>
      </c>
      <c r="M29" s="94">
        <v>0</v>
      </c>
    </row>
    <row r="30" spans="1:13" ht="12.75">
      <c r="A30" s="93">
        <v>225</v>
      </c>
      <c r="B30" s="93">
        <v>230</v>
      </c>
      <c r="C30" s="94">
        <v>13</v>
      </c>
      <c r="D30" s="94">
        <v>0</v>
      </c>
      <c r="E30" s="94">
        <v>0</v>
      </c>
      <c r="F30" s="94">
        <v>0</v>
      </c>
      <c r="G30" s="94">
        <v>0</v>
      </c>
      <c r="H30" s="94">
        <v>0</v>
      </c>
      <c r="I30" s="94">
        <v>0</v>
      </c>
      <c r="J30" s="94">
        <v>0</v>
      </c>
      <c r="K30" s="94">
        <v>0</v>
      </c>
      <c r="L30" s="94">
        <v>0</v>
      </c>
      <c r="M30" s="94">
        <v>0</v>
      </c>
    </row>
    <row r="31" spans="1:13" ht="12.75">
      <c r="A31" s="93">
        <v>230</v>
      </c>
      <c r="B31" s="93">
        <v>235</v>
      </c>
      <c r="C31" s="94">
        <v>13</v>
      </c>
      <c r="D31" s="94">
        <v>0</v>
      </c>
      <c r="E31" s="94">
        <v>0</v>
      </c>
      <c r="F31" s="94">
        <v>0</v>
      </c>
      <c r="G31" s="94">
        <v>0</v>
      </c>
      <c r="H31" s="94">
        <v>0</v>
      </c>
      <c r="I31" s="94">
        <v>0</v>
      </c>
      <c r="J31" s="94">
        <v>0</v>
      </c>
      <c r="K31" s="94">
        <v>0</v>
      </c>
      <c r="L31" s="94">
        <v>0</v>
      </c>
      <c r="M31" s="94">
        <v>0</v>
      </c>
    </row>
    <row r="32" spans="1:13" ht="12.75">
      <c r="A32" s="93">
        <v>235</v>
      </c>
      <c r="B32" s="93">
        <v>240</v>
      </c>
      <c r="C32" s="94">
        <v>14</v>
      </c>
      <c r="D32" s="94">
        <v>0</v>
      </c>
      <c r="E32" s="94">
        <v>0</v>
      </c>
      <c r="F32" s="94">
        <v>0</v>
      </c>
      <c r="G32" s="94">
        <v>0</v>
      </c>
      <c r="H32" s="94">
        <v>0</v>
      </c>
      <c r="I32" s="94">
        <v>0</v>
      </c>
      <c r="J32" s="94">
        <v>0</v>
      </c>
      <c r="K32" s="94">
        <v>0</v>
      </c>
      <c r="L32" s="94">
        <v>0</v>
      </c>
      <c r="M32" s="94">
        <v>0</v>
      </c>
    </row>
    <row r="33" spans="1:13" ht="12.75">
      <c r="A33" s="93">
        <v>240</v>
      </c>
      <c r="B33" s="93">
        <v>245</v>
      </c>
      <c r="C33" s="94">
        <v>14</v>
      </c>
      <c r="D33" s="94">
        <v>1</v>
      </c>
      <c r="E33" s="94">
        <v>0</v>
      </c>
      <c r="F33" s="94">
        <v>0</v>
      </c>
      <c r="G33" s="94">
        <v>0</v>
      </c>
      <c r="H33" s="94">
        <v>0</v>
      </c>
      <c r="I33" s="94">
        <v>0</v>
      </c>
      <c r="J33" s="94">
        <v>0</v>
      </c>
      <c r="K33" s="94">
        <v>0</v>
      </c>
      <c r="L33" s="94">
        <v>0</v>
      </c>
      <c r="M33" s="94">
        <v>0</v>
      </c>
    </row>
    <row r="34" spans="1:13" ht="12.75">
      <c r="A34" s="93">
        <v>245</v>
      </c>
      <c r="B34" s="93">
        <v>250</v>
      </c>
      <c r="C34" s="94">
        <v>15</v>
      </c>
      <c r="D34" s="94">
        <v>1</v>
      </c>
      <c r="E34" s="94">
        <v>0</v>
      </c>
      <c r="F34" s="94">
        <v>0</v>
      </c>
      <c r="G34" s="94">
        <v>0</v>
      </c>
      <c r="H34" s="94">
        <v>0</v>
      </c>
      <c r="I34" s="94">
        <v>0</v>
      </c>
      <c r="J34" s="94">
        <v>0</v>
      </c>
      <c r="K34" s="94">
        <v>0</v>
      </c>
      <c r="L34" s="94">
        <v>0</v>
      </c>
      <c r="M34" s="94">
        <v>0</v>
      </c>
    </row>
    <row r="35" spans="1:13" ht="12.75">
      <c r="A35" s="93">
        <v>250</v>
      </c>
      <c r="B35" s="93">
        <v>260</v>
      </c>
      <c r="C35" s="94">
        <v>15</v>
      </c>
      <c r="D35" s="94">
        <v>2</v>
      </c>
      <c r="E35" s="94">
        <v>0</v>
      </c>
      <c r="F35" s="94">
        <v>0</v>
      </c>
      <c r="G35" s="94">
        <v>0</v>
      </c>
      <c r="H35" s="94">
        <v>0</v>
      </c>
      <c r="I35" s="94">
        <v>0</v>
      </c>
      <c r="J35" s="94">
        <v>0</v>
      </c>
      <c r="K35" s="94">
        <v>0</v>
      </c>
      <c r="L35" s="94">
        <v>0</v>
      </c>
      <c r="M35" s="94">
        <v>0</v>
      </c>
    </row>
    <row r="36" spans="1:13" ht="12.75">
      <c r="A36" s="93">
        <v>260</v>
      </c>
      <c r="B36" s="93">
        <v>270</v>
      </c>
      <c r="C36" s="94">
        <v>16</v>
      </c>
      <c r="D36" s="94">
        <v>3</v>
      </c>
      <c r="E36" s="94">
        <v>0</v>
      </c>
      <c r="F36" s="94">
        <v>0</v>
      </c>
      <c r="G36" s="94">
        <v>0</v>
      </c>
      <c r="H36" s="94">
        <v>0</v>
      </c>
      <c r="I36" s="94">
        <v>0</v>
      </c>
      <c r="J36" s="94">
        <v>0</v>
      </c>
      <c r="K36" s="94">
        <v>0</v>
      </c>
      <c r="L36" s="94">
        <v>0</v>
      </c>
      <c r="M36" s="94">
        <v>0</v>
      </c>
    </row>
    <row r="37" spans="1:13" ht="12.75">
      <c r="A37" s="93">
        <v>270</v>
      </c>
      <c r="B37" s="93">
        <v>280</v>
      </c>
      <c r="C37" s="94">
        <v>17</v>
      </c>
      <c r="D37" s="94">
        <v>4</v>
      </c>
      <c r="E37" s="94">
        <v>0</v>
      </c>
      <c r="F37" s="94">
        <v>0</v>
      </c>
      <c r="G37" s="94">
        <v>0</v>
      </c>
      <c r="H37" s="94">
        <v>0</v>
      </c>
      <c r="I37" s="94">
        <v>0</v>
      </c>
      <c r="J37" s="94">
        <v>0</v>
      </c>
      <c r="K37" s="94">
        <v>0</v>
      </c>
      <c r="L37" s="94">
        <v>0</v>
      </c>
      <c r="M37" s="94">
        <v>0</v>
      </c>
    </row>
    <row r="38" spans="1:13" ht="12.75">
      <c r="A38" s="93">
        <v>280</v>
      </c>
      <c r="B38" s="93">
        <v>290</v>
      </c>
      <c r="C38" s="94">
        <v>18</v>
      </c>
      <c r="D38" s="94">
        <v>5</v>
      </c>
      <c r="E38" s="94">
        <v>0</v>
      </c>
      <c r="F38" s="94">
        <v>0</v>
      </c>
      <c r="G38" s="94">
        <v>0</v>
      </c>
      <c r="H38" s="94">
        <v>0</v>
      </c>
      <c r="I38" s="94">
        <v>0</v>
      </c>
      <c r="J38" s="94">
        <v>0</v>
      </c>
      <c r="K38" s="94">
        <v>0</v>
      </c>
      <c r="L38" s="94">
        <v>0</v>
      </c>
      <c r="M38" s="94">
        <v>0</v>
      </c>
    </row>
    <row r="39" spans="1:13" ht="12.75">
      <c r="A39" s="93">
        <v>290</v>
      </c>
      <c r="B39" s="93">
        <v>300</v>
      </c>
      <c r="C39" s="94">
        <v>19</v>
      </c>
      <c r="D39" s="94">
        <v>6</v>
      </c>
      <c r="E39" s="94">
        <v>0</v>
      </c>
      <c r="F39" s="94">
        <v>0</v>
      </c>
      <c r="G39" s="94">
        <v>0</v>
      </c>
      <c r="H39" s="94">
        <v>0</v>
      </c>
      <c r="I39" s="94">
        <v>0</v>
      </c>
      <c r="J39" s="94">
        <v>0</v>
      </c>
      <c r="K39" s="94">
        <v>0</v>
      </c>
      <c r="L39" s="94">
        <v>0</v>
      </c>
      <c r="M39" s="94">
        <v>0</v>
      </c>
    </row>
    <row r="40" spans="1:13" ht="12.75">
      <c r="A40" s="93">
        <v>300</v>
      </c>
      <c r="B40" s="93">
        <v>310</v>
      </c>
      <c r="C40" s="94">
        <v>20</v>
      </c>
      <c r="D40" s="94">
        <v>7</v>
      </c>
      <c r="E40" s="94">
        <v>0</v>
      </c>
      <c r="F40" s="94">
        <v>0</v>
      </c>
      <c r="G40" s="94">
        <v>0</v>
      </c>
      <c r="H40" s="94">
        <v>0</v>
      </c>
      <c r="I40" s="94">
        <v>0</v>
      </c>
      <c r="J40" s="94">
        <v>0</v>
      </c>
      <c r="K40" s="94">
        <v>0</v>
      </c>
      <c r="L40" s="94">
        <v>0</v>
      </c>
      <c r="M40" s="94">
        <v>0</v>
      </c>
    </row>
    <row r="41" spans="1:13" ht="12.75">
      <c r="A41" s="93">
        <v>310</v>
      </c>
      <c r="B41" s="93">
        <v>320</v>
      </c>
      <c r="C41" s="94">
        <v>21</v>
      </c>
      <c r="D41" s="94">
        <v>8</v>
      </c>
      <c r="E41" s="94">
        <v>0</v>
      </c>
      <c r="F41" s="94">
        <v>0</v>
      </c>
      <c r="G41" s="94">
        <v>0</v>
      </c>
      <c r="H41" s="94">
        <v>0</v>
      </c>
      <c r="I41" s="94">
        <v>0</v>
      </c>
      <c r="J41" s="94">
        <v>0</v>
      </c>
      <c r="K41" s="94">
        <v>0</v>
      </c>
      <c r="L41" s="94">
        <v>0</v>
      </c>
      <c r="M41" s="94">
        <v>0</v>
      </c>
    </row>
    <row r="42" spans="1:13" ht="12.75">
      <c r="A42" s="93">
        <v>320</v>
      </c>
      <c r="B42" s="93">
        <v>330</v>
      </c>
      <c r="C42" s="94">
        <v>22</v>
      </c>
      <c r="D42" s="94">
        <v>9</v>
      </c>
      <c r="E42" s="94">
        <v>0</v>
      </c>
      <c r="F42" s="94">
        <v>0</v>
      </c>
      <c r="G42" s="94">
        <v>0</v>
      </c>
      <c r="H42" s="94">
        <v>0</v>
      </c>
      <c r="I42" s="94">
        <v>0</v>
      </c>
      <c r="J42" s="94">
        <v>0</v>
      </c>
      <c r="K42" s="94">
        <v>0</v>
      </c>
      <c r="L42" s="94">
        <v>0</v>
      </c>
      <c r="M42" s="94">
        <v>0</v>
      </c>
    </row>
    <row r="43" spans="1:13" ht="12.75">
      <c r="A43" s="93">
        <v>330</v>
      </c>
      <c r="B43" s="93">
        <v>340</v>
      </c>
      <c r="C43" s="94">
        <v>23</v>
      </c>
      <c r="D43" s="94">
        <v>10</v>
      </c>
      <c r="E43" s="94">
        <v>0</v>
      </c>
      <c r="F43" s="94">
        <v>0</v>
      </c>
      <c r="G43" s="94">
        <v>0</v>
      </c>
      <c r="H43" s="94">
        <v>0</v>
      </c>
      <c r="I43" s="94">
        <v>0</v>
      </c>
      <c r="J43" s="94">
        <v>0</v>
      </c>
      <c r="K43" s="94">
        <v>0</v>
      </c>
      <c r="L43" s="94">
        <v>0</v>
      </c>
      <c r="M43" s="94">
        <v>0</v>
      </c>
    </row>
    <row r="44" spans="1:13" ht="12.75">
      <c r="A44" s="93">
        <v>340</v>
      </c>
      <c r="B44" s="93">
        <v>350</v>
      </c>
      <c r="C44" s="94">
        <v>24</v>
      </c>
      <c r="D44" s="94">
        <v>11</v>
      </c>
      <c r="E44" s="94">
        <v>0</v>
      </c>
      <c r="F44" s="94">
        <v>0</v>
      </c>
      <c r="G44" s="94">
        <v>0</v>
      </c>
      <c r="H44" s="94">
        <v>0</v>
      </c>
      <c r="I44" s="94">
        <v>0</v>
      </c>
      <c r="J44" s="94">
        <v>0</v>
      </c>
      <c r="K44" s="94">
        <v>0</v>
      </c>
      <c r="L44" s="94">
        <v>0</v>
      </c>
      <c r="M44" s="94">
        <v>0</v>
      </c>
    </row>
    <row r="45" spans="1:13" ht="12.75">
      <c r="A45" s="93">
        <v>350</v>
      </c>
      <c r="B45" s="93">
        <v>360</v>
      </c>
      <c r="C45" s="94">
        <v>25</v>
      </c>
      <c r="D45" s="94">
        <v>12</v>
      </c>
      <c r="E45" s="94">
        <v>0</v>
      </c>
      <c r="F45" s="94">
        <v>0</v>
      </c>
      <c r="G45" s="94">
        <v>0</v>
      </c>
      <c r="H45" s="94">
        <v>0</v>
      </c>
      <c r="I45" s="94">
        <v>0</v>
      </c>
      <c r="J45" s="94">
        <v>0</v>
      </c>
      <c r="K45" s="94">
        <v>0</v>
      </c>
      <c r="L45" s="94">
        <v>0</v>
      </c>
      <c r="M45" s="94">
        <v>0</v>
      </c>
    </row>
    <row r="46" spans="1:13" ht="12.75">
      <c r="A46" s="93">
        <v>360</v>
      </c>
      <c r="B46" s="93">
        <v>370</v>
      </c>
      <c r="C46" s="94">
        <v>26</v>
      </c>
      <c r="D46" s="94">
        <v>13</v>
      </c>
      <c r="E46" s="94">
        <v>0</v>
      </c>
      <c r="F46" s="94">
        <v>0</v>
      </c>
      <c r="G46" s="94">
        <v>0</v>
      </c>
      <c r="H46" s="94">
        <v>0</v>
      </c>
      <c r="I46" s="94">
        <v>0</v>
      </c>
      <c r="J46" s="94">
        <v>0</v>
      </c>
      <c r="K46" s="94">
        <v>0</v>
      </c>
      <c r="L46" s="94">
        <v>0</v>
      </c>
      <c r="M46" s="94">
        <v>0</v>
      </c>
    </row>
    <row r="47" spans="1:13" ht="12.75">
      <c r="A47" s="93">
        <v>370</v>
      </c>
      <c r="B47" s="93">
        <v>380</v>
      </c>
      <c r="C47" s="94">
        <v>27</v>
      </c>
      <c r="D47" s="94">
        <v>14</v>
      </c>
      <c r="E47" s="94">
        <v>1</v>
      </c>
      <c r="F47" s="94">
        <v>0</v>
      </c>
      <c r="G47" s="94">
        <v>0</v>
      </c>
      <c r="H47" s="94">
        <v>0</v>
      </c>
      <c r="I47" s="94">
        <v>0</v>
      </c>
      <c r="J47" s="94">
        <v>0</v>
      </c>
      <c r="K47" s="94">
        <v>0</v>
      </c>
      <c r="L47" s="94">
        <v>0</v>
      </c>
      <c r="M47" s="94">
        <v>0</v>
      </c>
    </row>
    <row r="48" spans="1:13" ht="12.75">
      <c r="A48" s="93">
        <v>380</v>
      </c>
      <c r="B48" s="93">
        <v>390</v>
      </c>
      <c r="C48" s="94">
        <v>28</v>
      </c>
      <c r="D48" s="94">
        <v>15</v>
      </c>
      <c r="E48" s="94">
        <v>2</v>
      </c>
      <c r="F48" s="94">
        <v>0</v>
      </c>
      <c r="G48" s="94">
        <v>0</v>
      </c>
      <c r="H48" s="94">
        <v>0</v>
      </c>
      <c r="I48" s="94">
        <v>0</v>
      </c>
      <c r="J48" s="94">
        <v>0</v>
      </c>
      <c r="K48" s="94">
        <v>0</v>
      </c>
      <c r="L48" s="94">
        <v>0</v>
      </c>
      <c r="M48" s="94">
        <v>0</v>
      </c>
    </row>
    <row r="49" spans="1:13" ht="12.75">
      <c r="A49" s="93">
        <v>390</v>
      </c>
      <c r="B49" s="93">
        <v>400</v>
      </c>
      <c r="C49" s="94">
        <v>30</v>
      </c>
      <c r="D49" s="94">
        <v>16</v>
      </c>
      <c r="E49" s="94">
        <v>3</v>
      </c>
      <c r="F49" s="94">
        <v>0</v>
      </c>
      <c r="G49" s="94">
        <v>0</v>
      </c>
      <c r="H49" s="94">
        <v>0</v>
      </c>
      <c r="I49" s="94">
        <v>0</v>
      </c>
      <c r="J49" s="94">
        <v>0</v>
      </c>
      <c r="K49" s="94">
        <v>0</v>
      </c>
      <c r="L49" s="94">
        <v>0</v>
      </c>
      <c r="M49" s="94">
        <v>0</v>
      </c>
    </row>
    <row r="50" spans="1:13" ht="12.75">
      <c r="A50" s="93">
        <v>400</v>
      </c>
      <c r="B50" s="93">
        <v>410</v>
      </c>
      <c r="C50" s="94">
        <v>31</v>
      </c>
      <c r="D50" s="94">
        <v>17</v>
      </c>
      <c r="E50" s="94">
        <v>4</v>
      </c>
      <c r="F50" s="94">
        <v>0</v>
      </c>
      <c r="G50" s="94">
        <v>0</v>
      </c>
      <c r="H50" s="94">
        <v>0</v>
      </c>
      <c r="I50" s="94">
        <v>0</v>
      </c>
      <c r="J50" s="94">
        <v>0</v>
      </c>
      <c r="K50" s="94">
        <v>0</v>
      </c>
      <c r="L50" s="94">
        <v>0</v>
      </c>
      <c r="M50" s="94">
        <v>0</v>
      </c>
    </row>
    <row r="51" spans="1:13" ht="12.75">
      <c r="A51" s="93">
        <v>410</v>
      </c>
      <c r="B51" s="93">
        <v>420</v>
      </c>
      <c r="C51" s="94">
        <v>33</v>
      </c>
      <c r="D51" s="94">
        <v>18</v>
      </c>
      <c r="E51" s="94">
        <v>5</v>
      </c>
      <c r="F51" s="94">
        <v>0</v>
      </c>
      <c r="G51" s="94">
        <v>0</v>
      </c>
      <c r="H51" s="94">
        <v>0</v>
      </c>
      <c r="I51" s="94">
        <v>0</v>
      </c>
      <c r="J51" s="94">
        <v>0</v>
      </c>
      <c r="K51" s="94">
        <v>0</v>
      </c>
      <c r="L51" s="94">
        <v>0</v>
      </c>
      <c r="M51" s="94">
        <v>0</v>
      </c>
    </row>
    <row r="52" spans="1:13" ht="12.75">
      <c r="A52" s="93">
        <v>420</v>
      </c>
      <c r="B52" s="93">
        <v>430</v>
      </c>
      <c r="C52" s="94">
        <v>34</v>
      </c>
      <c r="D52" s="94">
        <v>19</v>
      </c>
      <c r="E52" s="94">
        <v>6</v>
      </c>
      <c r="F52" s="94">
        <v>0</v>
      </c>
      <c r="G52" s="94">
        <v>0</v>
      </c>
      <c r="H52" s="94">
        <v>0</v>
      </c>
      <c r="I52" s="94">
        <v>0</v>
      </c>
      <c r="J52" s="94">
        <v>0</v>
      </c>
      <c r="K52" s="94">
        <v>0</v>
      </c>
      <c r="L52" s="94">
        <v>0</v>
      </c>
      <c r="M52" s="94">
        <v>0</v>
      </c>
    </row>
    <row r="53" spans="1:13" ht="12.75">
      <c r="A53" s="93">
        <v>430</v>
      </c>
      <c r="B53" s="93">
        <v>440</v>
      </c>
      <c r="C53" s="94">
        <v>36</v>
      </c>
      <c r="D53" s="94">
        <v>20</v>
      </c>
      <c r="E53" s="94">
        <v>7</v>
      </c>
      <c r="F53" s="94">
        <v>0</v>
      </c>
      <c r="G53" s="94">
        <v>0</v>
      </c>
      <c r="H53" s="94">
        <v>0</v>
      </c>
      <c r="I53" s="94">
        <v>0</v>
      </c>
      <c r="J53" s="94">
        <v>0</v>
      </c>
      <c r="K53" s="94">
        <v>0</v>
      </c>
      <c r="L53" s="94">
        <v>0</v>
      </c>
      <c r="M53" s="94">
        <v>0</v>
      </c>
    </row>
    <row r="54" spans="1:13" ht="12.75">
      <c r="A54" s="93">
        <v>440</v>
      </c>
      <c r="B54" s="93">
        <v>450</v>
      </c>
      <c r="C54" s="94">
        <v>37</v>
      </c>
      <c r="D54" s="94">
        <v>21</v>
      </c>
      <c r="E54" s="94">
        <v>8</v>
      </c>
      <c r="F54" s="94">
        <v>0</v>
      </c>
      <c r="G54" s="94">
        <v>0</v>
      </c>
      <c r="H54" s="94">
        <v>0</v>
      </c>
      <c r="I54" s="94">
        <v>0</v>
      </c>
      <c r="J54" s="94">
        <v>0</v>
      </c>
      <c r="K54" s="94">
        <v>0</v>
      </c>
      <c r="L54" s="94">
        <v>0</v>
      </c>
      <c r="M54" s="94">
        <v>0</v>
      </c>
    </row>
    <row r="55" spans="1:13" ht="12.75">
      <c r="A55" s="93">
        <v>450</v>
      </c>
      <c r="B55" s="93">
        <v>460</v>
      </c>
      <c r="C55" s="94">
        <v>39</v>
      </c>
      <c r="D55" s="94">
        <v>22</v>
      </c>
      <c r="E55" s="94">
        <v>9</v>
      </c>
      <c r="F55" s="94">
        <v>0</v>
      </c>
      <c r="G55" s="94">
        <v>0</v>
      </c>
      <c r="H55" s="94">
        <v>0</v>
      </c>
      <c r="I55" s="94">
        <v>0</v>
      </c>
      <c r="J55" s="94">
        <v>0</v>
      </c>
      <c r="K55" s="94">
        <v>0</v>
      </c>
      <c r="L55" s="94">
        <v>0</v>
      </c>
      <c r="M55" s="94">
        <v>0</v>
      </c>
    </row>
    <row r="56" spans="1:13" ht="12.75">
      <c r="A56" s="93">
        <v>460</v>
      </c>
      <c r="B56" s="93">
        <v>470</v>
      </c>
      <c r="C56" s="94">
        <v>40</v>
      </c>
      <c r="D56" s="94">
        <v>23</v>
      </c>
      <c r="E56" s="94">
        <v>10</v>
      </c>
      <c r="F56" s="94">
        <v>0</v>
      </c>
      <c r="G56" s="94">
        <v>0</v>
      </c>
      <c r="H56" s="94">
        <v>0</v>
      </c>
      <c r="I56" s="94">
        <v>0</v>
      </c>
      <c r="J56" s="94">
        <v>0</v>
      </c>
      <c r="K56" s="94">
        <v>0</v>
      </c>
      <c r="L56" s="94">
        <v>0</v>
      </c>
      <c r="M56" s="94">
        <v>0</v>
      </c>
    </row>
    <row r="57" spans="1:13" ht="12.75">
      <c r="A57" s="93">
        <v>470</v>
      </c>
      <c r="B57" s="93">
        <v>480</v>
      </c>
      <c r="C57" s="94">
        <v>42</v>
      </c>
      <c r="D57" s="94">
        <v>24</v>
      </c>
      <c r="E57" s="94">
        <v>11</v>
      </c>
      <c r="F57" s="94">
        <v>0</v>
      </c>
      <c r="G57" s="94">
        <v>0</v>
      </c>
      <c r="H57" s="94">
        <v>0</v>
      </c>
      <c r="I57" s="94">
        <v>0</v>
      </c>
      <c r="J57" s="94">
        <v>0</v>
      </c>
      <c r="K57" s="94">
        <v>0</v>
      </c>
      <c r="L57" s="94">
        <v>0</v>
      </c>
      <c r="M57" s="94">
        <v>0</v>
      </c>
    </row>
    <row r="58" spans="1:13" ht="12.75">
      <c r="A58" s="93">
        <v>480</v>
      </c>
      <c r="B58" s="93">
        <v>490</v>
      </c>
      <c r="C58" s="94">
        <v>43</v>
      </c>
      <c r="D58" s="94">
        <v>25</v>
      </c>
      <c r="E58" s="94">
        <v>12</v>
      </c>
      <c r="F58" s="94">
        <v>0</v>
      </c>
      <c r="G58" s="94">
        <v>0</v>
      </c>
      <c r="H58" s="94">
        <v>0</v>
      </c>
      <c r="I58" s="94">
        <v>0</v>
      </c>
      <c r="J58" s="94">
        <v>0</v>
      </c>
      <c r="K58" s="94">
        <v>0</v>
      </c>
      <c r="L58" s="94">
        <v>0</v>
      </c>
      <c r="M58" s="94">
        <v>0</v>
      </c>
    </row>
    <row r="59" spans="1:13" ht="12.75">
      <c r="A59" s="93">
        <v>490</v>
      </c>
      <c r="B59" s="93">
        <v>500</v>
      </c>
      <c r="C59" s="94">
        <v>45</v>
      </c>
      <c r="D59" s="94">
        <v>26</v>
      </c>
      <c r="E59" s="94">
        <v>13</v>
      </c>
      <c r="F59" s="94">
        <v>0</v>
      </c>
      <c r="G59" s="94">
        <v>0</v>
      </c>
      <c r="H59" s="94">
        <v>0</v>
      </c>
      <c r="I59" s="94">
        <v>0</v>
      </c>
      <c r="J59" s="94">
        <v>0</v>
      </c>
      <c r="K59" s="94">
        <v>0</v>
      </c>
      <c r="L59" s="94">
        <v>0</v>
      </c>
      <c r="M59" s="94">
        <v>0</v>
      </c>
    </row>
    <row r="60" spans="1:13" ht="12.75">
      <c r="A60" s="93">
        <v>500</v>
      </c>
      <c r="B60" s="93">
        <v>520</v>
      </c>
      <c r="C60" s="94">
        <v>47</v>
      </c>
      <c r="D60" s="94">
        <v>28</v>
      </c>
      <c r="E60" s="94">
        <v>15</v>
      </c>
      <c r="F60" s="94">
        <v>2</v>
      </c>
      <c r="G60" s="94">
        <v>0</v>
      </c>
      <c r="H60" s="94">
        <v>0</v>
      </c>
      <c r="I60" s="94">
        <v>0</v>
      </c>
      <c r="J60" s="94">
        <v>0</v>
      </c>
      <c r="K60" s="94">
        <v>0</v>
      </c>
      <c r="L60" s="94">
        <v>0</v>
      </c>
      <c r="M60" s="94">
        <v>0</v>
      </c>
    </row>
    <row r="61" spans="1:13" ht="12.75">
      <c r="A61" s="93">
        <v>520</v>
      </c>
      <c r="B61" s="93">
        <v>540</v>
      </c>
      <c r="C61" s="94">
        <v>50</v>
      </c>
      <c r="D61" s="94">
        <v>30</v>
      </c>
      <c r="E61" s="94">
        <v>17</v>
      </c>
      <c r="F61" s="94">
        <v>4</v>
      </c>
      <c r="G61" s="94">
        <v>0</v>
      </c>
      <c r="H61" s="94">
        <v>0</v>
      </c>
      <c r="I61" s="94">
        <v>0</v>
      </c>
      <c r="J61" s="94">
        <v>0</v>
      </c>
      <c r="K61" s="94">
        <v>0</v>
      </c>
      <c r="L61" s="94">
        <v>0</v>
      </c>
      <c r="M61" s="94">
        <v>0</v>
      </c>
    </row>
    <row r="62" spans="1:13" ht="12.75">
      <c r="A62" s="93">
        <v>540</v>
      </c>
      <c r="B62" s="93">
        <v>560</v>
      </c>
      <c r="C62" s="94">
        <v>53</v>
      </c>
      <c r="D62" s="94">
        <v>33</v>
      </c>
      <c r="E62" s="94">
        <v>19</v>
      </c>
      <c r="F62" s="94">
        <v>6</v>
      </c>
      <c r="G62" s="94">
        <v>0</v>
      </c>
      <c r="H62" s="94">
        <v>0</v>
      </c>
      <c r="I62" s="94">
        <v>0</v>
      </c>
      <c r="J62" s="94">
        <v>0</v>
      </c>
      <c r="K62" s="94">
        <v>0</v>
      </c>
      <c r="L62" s="94">
        <v>0</v>
      </c>
      <c r="M62" s="94">
        <v>0</v>
      </c>
    </row>
    <row r="63" spans="1:13" ht="12.75">
      <c r="A63" s="93">
        <v>560</v>
      </c>
      <c r="B63" s="93">
        <v>580</v>
      </c>
      <c r="C63" s="94">
        <v>56</v>
      </c>
      <c r="D63" s="94">
        <v>36</v>
      </c>
      <c r="E63" s="94">
        <v>21</v>
      </c>
      <c r="F63" s="94">
        <v>8</v>
      </c>
      <c r="G63" s="94">
        <v>0</v>
      </c>
      <c r="H63" s="94">
        <v>0</v>
      </c>
      <c r="I63" s="94">
        <v>0</v>
      </c>
      <c r="J63" s="94">
        <v>0</v>
      </c>
      <c r="K63" s="94">
        <v>0</v>
      </c>
      <c r="L63" s="94">
        <v>0</v>
      </c>
      <c r="M63" s="94">
        <v>0</v>
      </c>
    </row>
    <row r="64" spans="1:13" ht="12.75">
      <c r="A64" s="93">
        <v>580</v>
      </c>
      <c r="B64" s="93">
        <v>600</v>
      </c>
      <c r="C64" s="94">
        <v>59</v>
      </c>
      <c r="D64" s="94">
        <v>39</v>
      </c>
      <c r="E64" s="94">
        <v>23</v>
      </c>
      <c r="F64" s="94">
        <v>10</v>
      </c>
      <c r="G64" s="94">
        <v>0</v>
      </c>
      <c r="H64" s="94">
        <v>0</v>
      </c>
      <c r="I64" s="94">
        <v>0</v>
      </c>
      <c r="J64" s="94">
        <v>0</v>
      </c>
      <c r="K64" s="94">
        <v>0</v>
      </c>
      <c r="L64" s="94">
        <v>0</v>
      </c>
      <c r="M64" s="94">
        <v>0</v>
      </c>
    </row>
    <row r="65" spans="1:13" ht="12.75">
      <c r="A65" s="93">
        <v>600</v>
      </c>
      <c r="B65" s="93">
        <v>620</v>
      </c>
      <c r="C65" s="94">
        <v>62</v>
      </c>
      <c r="D65" s="94">
        <v>42</v>
      </c>
      <c r="E65" s="94">
        <v>25</v>
      </c>
      <c r="F65" s="94">
        <v>12</v>
      </c>
      <c r="G65" s="94">
        <v>0</v>
      </c>
      <c r="H65" s="94">
        <v>0</v>
      </c>
      <c r="I65" s="94">
        <v>0</v>
      </c>
      <c r="J65" s="94">
        <v>0</v>
      </c>
      <c r="K65" s="94">
        <v>0</v>
      </c>
      <c r="L65" s="94">
        <v>0</v>
      </c>
      <c r="M65" s="94">
        <v>0</v>
      </c>
    </row>
    <row r="66" spans="1:13" ht="12.75">
      <c r="A66" s="93">
        <v>620</v>
      </c>
      <c r="B66" s="93">
        <v>640</v>
      </c>
      <c r="C66" s="94">
        <v>65</v>
      </c>
      <c r="D66" s="94">
        <v>45</v>
      </c>
      <c r="E66" s="94">
        <v>27</v>
      </c>
      <c r="F66" s="94">
        <v>14</v>
      </c>
      <c r="G66" s="94">
        <v>1</v>
      </c>
      <c r="H66" s="94">
        <v>0</v>
      </c>
      <c r="I66" s="94">
        <v>0</v>
      </c>
      <c r="J66" s="94">
        <v>0</v>
      </c>
      <c r="K66" s="94">
        <v>0</v>
      </c>
      <c r="L66" s="94">
        <v>0</v>
      </c>
      <c r="M66" s="94">
        <v>0</v>
      </c>
    </row>
    <row r="67" spans="1:13" ht="12.75">
      <c r="A67" s="93">
        <v>640</v>
      </c>
      <c r="B67" s="93">
        <v>660</v>
      </c>
      <c r="C67" s="94">
        <v>68</v>
      </c>
      <c r="D67" s="94">
        <v>48</v>
      </c>
      <c r="E67" s="94">
        <v>29</v>
      </c>
      <c r="F67" s="94">
        <v>16</v>
      </c>
      <c r="G67" s="94">
        <v>3</v>
      </c>
      <c r="H67" s="94">
        <v>0</v>
      </c>
      <c r="I67" s="94">
        <v>0</v>
      </c>
      <c r="J67" s="94">
        <v>0</v>
      </c>
      <c r="K67" s="94">
        <v>0</v>
      </c>
      <c r="L67" s="94">
        <v>0</v>
      </c>
      <c r="M67" s="94">
        <v>0</v>
      </c>
    </row>
    <row r="68" spans="1:13" ht="12.75">
      <c r="A68" s="93">
        <v>660</v>
      </c>
      <c r="B68" s="93">
        <v>680</v>
      </c>
      <c r="C68" s="94">
        <v>71</v>
      </c>
      <c r="D68" s="94">
        <v>51</v>
      </c>
      <c r="E68" s="94">
        <v>32</v>
      </c>
      <c r="F68" s="94">
        <v>18</v>
      </c>
      <c r="G68" s="94">
        <v>5</v>
      </c>
      <c r="H68" s="94">
        <v>0</v>
      </c>
      <c r="I68" s="94">
        <v>0</v>
      </c>
      <c r="J68" s="94">
        <v>0</v>
      </c>
      <c r="K68" s="94">
        <v>0</v>
      </c>
      <c r="L68" s="94">
        <v>0</v>
      </c>
      <c r="M68" s="94">
        <v>0</v>
      </c>
    </row>
    <row r="69" spans="1:13" ht="12.75">
      <c r="A69" s="93">
        <v>680</v>
      </c>
      <c r="B69" s="93">
        <v>700</v>
      </c>
      <c r="C69" s="94">
        <v>74</v>
      </c>
      <c r="D69" s="94">
        <v>54</v>
      </c>
      <c r="E69" s="94">
        <v>35</v>
      </c>
      <c r="F69" s="94">
        <v>20</v>
      </c>
      <c r="G69" s="94">
        <v>7</v>
      </c>
      <c r="H69" s="94">
        <v>0</v>
      </c>
      <c r="I69" s="94">
        <v>0</v>
      </c>
      <c r="J69" s="94">
        <v>0</v>
      </c>
      <c r="K69" s="94">
        <v>0</v>
      </c>
      <c r="L69" s="94">
        <v>0</v>
      </c>
      <c r="M69" s="94">
        <v>0</v>
      </c>
    </row>
    <row r="70" spans="1:13" ht="12.75">
      <c r="A70" s="93">
        <v>700</v>
      </c>
      <c r="B70" s="93">
        <v>720</v>
      </c>
      <c r="C70" s="94">
        <v>77</v>
      </c>
      <c r="D70" s="94">
        <v>57</v>
      </c>
      <c r="E70" s="94">
        <v>38</v>
      </c>
      <c r="F70" s="94">
        <v>22</v>
      </c>
      <c r="G70" s="94">
        <v>9</v>
      </c>
      <c r="H70" s="94">
        <v>0</v>
      </c>
      <c r="I70" s="94">
        <v>0</v>
      </c>
      <c r="J70" s="94">
        <v>0</v>
      </c>
      <c r="K70" s="94">
        <v>0</v>
      </c>
      <c r="L70" s="94">
        <v>0</v>
      </c>
      <c r="M70" s="94">
        <v>0</v>
      </c>
    </row>
    <row r="71" spans="1:13" ht="12.75">
      <c r="A71" s="93">
        <v>720</v>
      </c>
      <c r="B71" s="93">
        <v>740</v>
      </c>
      <c r="C71" s="94">
        <v>80</v>
      </c>
      <c r="D71" s="94">
        <v>60</v>
      </c>
      <c r="E71" s="94">
        <v>41</v>
      </c>
      <c r="F71" s="94">
        <v>24</v>
      </c>
      <c r="G71" s="94">
        <v>11</v>
      </c>
      <c r="H71" s="94">
        <v>0</v>
      </c>
      <c r="I71" s="94">
        <v>0</v>
      </c>
      <c r="J71" s="94">
        <v>0</v>
      </c>
      <c r="K71" s="94">
        <v>0</v>
      </c>
      <c r="L71" s="94">
        <v>0</v>
      </c>
      <c r="M71" s="94">
        <v>0</v>
      </c>
    </row>
    <row r="72" spans="1:13" ht="12.75">
      <c r="A72" s="93">
        <v>740</v>
      </c>
      <c r="B72" s="93">
        <v>760</v>
      </c>
      <c r="C72" s="94">
        <v>83</v>
      </c>
      <c r="D72" s="94">
        <v>63</v>
      </c>
      <c r="E72" s="94">
        <v>44</v>
      </c>
      <c r="F72" s="94">
        <v>26</v>
      </c>
      <c r="G72" s="94">
        <v>13</v>
      </c>
      <c r="H72" s="94">
        <v>0</v>
      </c>
      <c r="I72" s="94">
        <v>0</v>
      </c>
      <c r="J72" s="94">
        <v>0</v>
      </c>
      <c r="K72" s="94">
        <v>0</v>
      </c>
      <c r="L72" s="94">
        <v>0</v>
      </c>
      <c r="M72" s="94">
        <v>0</v>
      </c>
    </row>
    <row r="73" spans="1:13" ht="12.75">
      <c r="A73" s="93">
        <v>760</v>
      </c>
      <c r="B73" s="93">
        <v>780</v>
      </c>
      <c r="C73" s="94">
        <v>86</v>
      </c>
      <c r="D73" s="94">
        <v>66</v>
      </c>
      <c r="E73" s="94">
        <v>47</v>
      </c>
      <c r="F73" s="94">
        <v>28</v>
      </c>
      <c r="G73" s="94">
        <v>15</v>
      </c>
      <c r="H73" s="94">
        <v>1</v>
      </c>
      <c r="I73" s="94">
        <v>0</v>
      </c>
      <c r="J73" s="94">
        <v>0</v>
      </c>
      <c r="K73" s="94">
        <v>0</v>
      </c>
      <c r="L73" s="94">
        <v>0</v>
      </c>
      <c r="M73" s="94">
        <v>0</v>
      </c>
    </row>
    <row r="74" spans="1:13" ht="12.75">
      <c r="A74" s="93">
        <v>780</v>
      </c>
      <c r="B74" s="93">
        <v>800</v>
      </c>
      <c r="C74" s="94">
        <v>89</v>
      </c>
      <c r="D74" s="94">
        <v>69</v>
      </c>
      <c r="E74" s="94">
        <v>50</v>
      </c>
      <c r="F74" s="94">
        <v>30</v>
      </c>
      <c r="G74" s="94">
        <v>17</v>
      </c>
      <c r="H74" s="94">
        <v>3</v>
      </c>
      <c r="I74" s="94">
        <v>0</v>
      </c>
      <c r="J74" s="94">
        <v>0</v>
      </c>
      <c r="K74" s="94">
        <v>0</v>
      </c>
      <c r="L74" s="94">
        <v>0</v>
      </c>
      <c r="M74" s="94">
        <v>0</v>
      </c>
    </row>
    <row r="75" spans="1:13" ht="12.75">
      <c r="A75" s="93">
        <v>800</v>
      </c>
      <c r="B75" s="93">
        <v>820</v>
      </c>
      <c r="C75" s="94">
        <v>92</v>
      </c>
      <c r="D75" s="94">
        <v>72</v>
      </c>
      <c r="E75" s="94">
        <v>53</v>
      </c>
      <c r="F75" s="94">
        <v>33</v>
      </c>
      <c r="G75" s="94">
        <v>19</v>
      </c>
      <c r="H75" s="94">
        <v>5</v>
      </c>
      <c r="I75" s="94">
        <v>0</v>
      </c>
      <c r="J75" s="94">
        <v>0</v>
      </c>
      <c r="K75" s="94">
        <v>0</v>
      </c>
      <c r="L75" s="94">
        <v>0</v>
      </c>
      <c r="M75" s="94">
        <v>0</v>
      </c>
    </row>
    <row r="76" spans="1:13" ht="12.75">
      <c r="A76" s="93">
        <v>820</v>
      </c>
      <c r="B76" s="93">
        <v>840</v>
      </c>
      <c r="C76" s="94">
        <v>95</v>
      </c>
      <c r="D76" s="94">
        <v>75</v>
      </c>
      <c r="E76" s="94">
        <v>56</v>
      </c>
      <c r="F76" s="94">
        <v>36</v>
      </c>
      <c r="G76" s="94">
        <v>21</v>
      </c>
      <c r="H76" s="94">
        <v>7</v>
      </c>
      <c r="I76" s="94">
        <v>0</v>
      </c>
      <c r="J76" s="94">
        <v>0</v>
      </c>
      <c r="K76" s="94">
        <v>0</v>
      </c>
      <c r="L76" s="94">
        <v>0</v>
      </c>
      <c r="M76" s="94">
        <v>0</v>
      </c>
    </row>
    <row r="77" spans="1:13" ht="12.75">
      <c r="A77" s="93">
        <v>840</v>
      </c>
      <c r="B77" s="93">
        <v>860</v>
      </c>
      <c r="C77" s="94">
        <v>98</v>
      </c>
      <c r="D77" s="94">
        <v>78</v>
      </c>
      <c r="E77" s="94">
        <v>59</v>
      </c>
      <c r="F77" s="94">
        <v>39</v>
      </c>
      <c r="G77" s="94">
        <v>23</v>
      </c>
      <c r="H77" s="94">
        <v>9</v>
      </c>
      <c r="I77" s="94">
        <v>0</v>
      </c>
      <c r="J77" s="94">
        <v>0</v>
      </c>
      <c r="K77" s="94">
        <v>0</v>
      </c>
      <c r="L77" s="94">
        <v>0</v>
      </c>
      <c r="M77" s="94">
        <v>0</v>
      </c>
    </row>
    <row r="78" spans="1:13" ht="12.75">
      <c r="A78" s="93">
        <v>860</v>
      </c>
      <c r="B78" s="93">
        <v>880</v>
      </c>
      <c r="C78" s="94">
        <v>101</v>
      </c>
      <c r="D78" s="94">
        <v>81</v>
      </c>
      <c r="E78" s="94">
        <v>62</v>
      </c>
      <c r="F78" s="94">
        <v>42</v>
      </c>
      <c r="G78" s="94">
        <v>25</v>
      </c>
      <c r="H78" s="94">
        <v>11</v>
      </c>
      <c r="I78" s="94">
        <v>0</v>
      </c>
      <c r="J78" s="94">
        <v>0</v>
      </c>
      <c r="K78" s="94">
        <v>0</v>
      </c>
      <c r="L78" s="94">
        <v>0</v>
      </c>
      <c r="M78" s="94">
        <v>0</v>
      </c>
    </row>
    <row r="79" spans="1:13" ht="12.75">
      <c r="A79" s="93">
        <v>880</v>
      </c>
      <c r="B79" s="93">
        <v>900</v>
      </c>
      <c r="C79" s="94">
        <v>104</v>
      </c>
      <c r="D79" s="94">
        <v>84</v>
      </c>
      <c r="E79" s="94">
        <v>65</v>
      </c>
      <c r="F79" s="94">
        <v>45</v>
      </c>
      <c r="G79" s="94">
        <v>27</v>
      </c>
      <c r="H79" s="94">
        <v>13</v>
      </c>
      <c r="I79" s="94">
        <v>0</v>
      </c>
      <c r="J79" s="94">
        <v>0</v>
      </c>
      <c r="K79" s="94">
        <v>0</v>
      </c>
      <c r="L79" s="94">
        <v>0</v>
      </c>
      <c r="M79" s="94">
        <v>0</v>
      </c>
    </row>
    <row r="80" spans="1:13" ht="12.75">
      <c r="A80" s="93">
        <v>900</v>
      </c>
      <c r="B80" s="93">
        <v>920</v>
      </c>
      <c r="C80" s="94">
        <v>107</v>
      </c>
      <c r="D80" s="94">
        <v>87</v>
      </c>
      <c r="E80" s="94">
        <v>68</v>
      </c>
      <c r="F80" s="94">
        <v>48</v>
      </c>
      <c r="G80" s="94">
        <v>29</v>
      </c>
      <c r="H80" s="94">
        <v>15</v>
      </c>
      <c r="I80" s="94">
        <v>2</v>
      </c>
      <c r="J80" s="94">
        <v>0</v>
      </c>
      <c r="K80" s="94">
        <v>0</v>
      </c>
      <c r="L80" s="94">
        <v>0</v>
      </c>
      <c r="M80" s="94">
        <v>0</v>
      </c>
    </row>
    <row r="81" spans="1:13" ht="12.75">
      <c r="A81" s="93">
        <v>920</v>
      </c>
      <c r="B81" s="93">
        <v>940</v>
      </c>
      <c r="C81" s="94">
        <v>110</v>
      </c>
      <c r="D81" s="94">
        <v>90</v>
      </c>
      <c r="E81" s="94">
        <v>71</v>
      </c>
      <c r="F81" s="94">
        <v>51</v>
      </c>
      <c r="G81" s="94">
        <v>31</v>
      </c>
      <c r="H81" s="94">
        <v>17</v>
      </c>
      <c r="I81" s="94">
        <v>4</v>
      </c>
      <c r="J81" s="94">
        <v>0</v>
      </c>
      <c r="K81" s="94">
        <v>0</v>
      </c>
      <c r="L81" s="94">
        <v>0</v>
      </c>
      <c r="M81" s="94">
        <v>0</v>
      </c>
    </row>
    <row r="82" spans="1:13" ht="12.75">
      <c r="A82" s="93">
        <v>940</v>
      </c>
      <c r="B82" s="93">
        <v>960</v>
      </c>
      <c r="C82" s="94">
        <v>113</v>
      </c>
      <c r="D82" s="94">
        <v>93</v>
      </c>
      <c r="E82" s="94">
        <v>74</v>
      </c>
      <c r="F82" s="94">
        <v>54</v>
      </c>
      <c r="G82" s="94">
        <v>34</v>
      </c>
      <c r="H82" s="94">
        <v>19</v>
      </c>
      <c r="I82" s="94">
        <v>6</v>
      </c>
      <c r="J82" s="94">
        <v>0</v>
      </c>
      <c r="K82" s="94">
        <v>0</v>
      </c>
      <c r="L82" s="94">
        <v>0</v>
      </c>
      <c r="M82" s="94">
        <v>0</v>
      </c>
    </row>
    <row r="83" spans="1:13" ht="12.75">
      <c r="A83" s="93">
        <v>960</v>
      </c>
      <c r="B83" s="93">
        <v>980</v>
      </c>
      <c r="C83" s="94">
        <v>116</v>
      </c>
      <c r="D83" s="94">
        <v>96</v>
      </c>
      <c r="E83" s="94">
        <v>77</v>
      </c>
      <c r="F83" s="94">
        <v>57</v>
      </c>
      <c r="G83" s="94">
        <v>37</v>
      </c>
      <c r="H83" s="94">
        <v>21</v>
      </c>
      <c r="I83" s="94">
        <v>8</v>
      </c>
      <c r="J83" s="94">
        <v>0</v>
      </c>
      <c r="K83" s="94">
        <v>0</v>
      </c>
      <c r="L83" s="94">
        <v>0</v>
      </c>
      <c r="M83" s="94">
        <v>0</v>
      </c>
    </row>
    <row r="84" spans="1:13" ht="12.75">
      <c r="A84" s="93">
        <v>980</v>
      </c>
      <c r="B84" s="93">
        <v>1000</v>
      </c>
      <c r="C84" s="94">
        <v>119</v>
      </c>
      <c r="D84" s="94">
        <v>99</v>
      </c>
      <c r="E84" s="94">
        <v>80</v>
      </c>
      <c r="F84" s="94">
        <v>60</v>
      </c>
      <c r="G84" s="94">
        <v>40</v>
      </c>
      <c r="H84" s="94">
        <v>23</v>
      </c>
      <c r="I84" s="94">
        <v>10</v>
      </c>
      <c r="J84" s="94">
        <v>0</v>
      </c>
      <c r="K84" s="94">
        <v>0</v>
      </c>
      <c r="L84" s="94">
        <v>0</v>
      </c>
      <c r="M84" s="94">
        <v>0</v>
      </c>
    </row>
    <row r="85" spans="1:13" ht="12.75">
      <c r="A85" s="93">
        <v>1000</v>
      </c>
      <c r="B85" s="93">
        <v>1020</v>
      </c>
      <c r="C85" s="94">
        <v>122</v>
      </c>
      <c r="D85" s="94">
        <v>102</v>
      </c>
      <c r="E85" s="94">
        <v>83</v>
      </c>
      <c r="F85" s="94">
        <v>63</v>
      </c>
      <c r="G85" s="94">
        <v>43</v>
      </c>
      <c r="H85" s="94">
        <v>25</v>
      </c>
      <c r="I85" s="94">
        <v>12</v>
      </c>
      <c r="J85" s="94">
        <v>0</v>
      </c>
      <c r="K85" s="94">
        <v>0</v>
      </c>
      <c r="L85" s="94">
        <v>0</v>
      </c>
      <c r="M85" s="94">
        <v>0</v>
      </c>
    </row>
    <row r="86" spans="1:13" ht="12.75">
      <c r="A86" s="93">
        <v>1020</v>
      </c>
      <c r="B86" s="93">
        <v>1040</v>
      </c>
      <c r="C86" s="94">
        <v>125</v>
      </c>
      <c r="D86" s="94">
        <v>105</v>
      </c>
      <c r="E86" s="94">
        <v>86</v>
      </c>
      <c r="F86" s="94">
        <v>66</v>
      </c>
      <c r="G86" s="94">
        <v>46</v>
      </c>
      <c r="H86" s="94">
        <v>27</v>
      </c>
      <c r="I86" s="94">
        <v>14</v>
      </c>
      <c r="J86" s="94">
        <v>1</v>
      </c>
      <c r="K86" s="94">
        <v>0</v>
      </c>
      <c r="L86" s="94">
        <v>0</v>
      </c>
      <c r="M86" s="94">
        <v>0</v>
      </c>
    </row>
    <row r="87" spans="1:13" ht="12.75">
      <c r="A87" s="93">
        <v>1040</v>
      </c>
      <c r="B87" s="93">
        <v>1060</v>
      </c>
      <c r="C87" s="94">
        <v>128</v>
      </c>
      <c r="D87" s="94">
        <v>108</v>
      </c>
      <c r="E87" s="94">
        <v>89</v>
      </c>
      <c r="F87" s="94">
        <v>69</v>
      </c>
      <c r="G87" s="94">
        <v>49</v>
      </c>
      <c r="H87" s="94">
        <v>30</v>
      </c>
      <c r="I87" s="94">
        <v>16</v>
      </c>
      <c r="J87" s="94">
        <v>3</v>
      </c>
      <c r="K87" s="94">
        <v>0</v>
      </c>
      <c r="L87" s="94">
        <v>0</v>
      </c>
      <c r="M87" s="94">
        <v>0</v>
      </c>
    </row>
    <row r="88" spans="1:13" ht="12.75">
      <c r="A88" s="93">
        <v>1060</v>
      </c>
      <c r="B88" s="93">
        <v>1080</v>
      </c>
      <c r="C88" s="94">
        <v>131</v>
      </c>
      <c r="D88" s="94">
        <v>111</v>
      </c>
      <c r="E88" s="94">
        <v>92</v>
      </c>
      <c r="F88" s="94">
        <v>72</v>
      </c>
      <c r="G88" s="94">
        <v>52</v>
      </c>
      <c r="H88" s="94">
        <v>33</v>
      </c>
      <c r="I88" s="94">
        <v>18</v>
      </c>
      <c r="J88" s="94">
        <v>5</v>
      </c>
      <c r="K88" s="94">
        <v>0</v>
      </c>
      <c r="L88" s="94">
        <v>0</v>
      </c>
      <c r="M88" s="94">
        <v>0</v>
      </c>
    </row>
    <row r="89" spans="1:13" ht="12.75">
      <c r="A89" s="93">
        <v>1080</v>
      </c>
      <c r="B89" s="93">
        <v>1100</v>
      </c>
      <c r="C89" s="94">
        <v>134</v>
      </c>
      <c r="D89" s="94">
        <v>114</v>
      </c>
      <c r="E89" s="94">
        <v>95</v>
      </c>
      <c r="F89" s="94">
        <v>75</v>
      </c>
      <c r="G89" s="94">
        <v>55</v>
      </c>
      <c r="H89" s="94">
        <v>36</v>
      </c>
      <c r="I89" s="94">
        <v>20</v>
      </c>
      <c r="J89" s="94">
        <v>7</v>
      </c>
      <c r="K89" s="94">
        <v>0</v>
      </c>
      <c r="L89" s="94">
        <v>0</v>
      </c>
      <c r="M89" s="94">
        <v>0</v>
      </c>
    </row>
    <row r="90" spans="1:13" ht="12.75">
      <c r="A90" s="93">
        <v>1100</v>
      </c>
      <c r="B90" s="93">
        <v>1120</v>
      </c>
      <c r="C90" s="94">
        <v>137</v>
      </c>
      <c r="D90" s="94">
        <v>117</v>
      </c>
      <c r="E90" s="94">
        <v>98</v>
      </c>
      <c r="F90" s="94">
        <v>78</v>
      </c>
      <c r="G90" s="94">
        <v>58</v>
      </c>
      <c r="H90" s="94">
        <v>39</v>
      </c>
      <c r="I90" s="94">
        <v>22</v>
      </c>
      <c r="J90" s="94">
        <v>9</v>
      </c>
      <c r="K90" s="94">
        <v>0</v>
      </c>
      <c r="L90" s="94">
        <v>0</v>
      </c>
      <c r="M90" s="94">
        <v>0</v>
      </c>
    </row>
    <row r="91" spans="1:13" ht="12.75">
      <c r="A91" s="93">
        <v>1120</v>
      </c>
      <c r="B91" s="93">
        <v>1140</v>
      </c>
      <c r="C91" s="94">
        <v>140</v>
      </c>
      <c r="D91" s="94">
        <v>120</v>
      </c>
      <c r="E91" s="94">
        <v>101</v>
      </c>
      <c r="F91" s="94">
        <v>81</v>
      </c>
      <c r="G91" s="94">
        <v>61</v>
      </c>
      <c r="H91" s="94">
        <v>42</v>
      </c>
      <c r="I91" s="94">
        <v>24</v>
      </c>
      <c r="J91" s="94">
        <v>11</v>
      </c>
      <c r="K91" s="94">
        <v>0</v>
      </c>
      <c r="L91" s="94">
        <v>0</v>
      </c>
      <c r="M91" s="94">
        <v>0</v>
      </c>
    </row>
    <row r="92" spans="1:13" ht="12.75">
      <c r="A92" s="93">
        <v>1140</v>
      </c>
      <c r="B92" s="93">
        <v>1160</v>
      </c>
      <c r="C92" s="94">
        <v>143</v>
      </c>
      <c r="D92" s="94">
        <v>123</v>
      </c>
      <c r="E92" s="94">
        <v>104</v>
      </c>
      <c r="F92" s="94">
        <v>84</v>
      </c>
      <c r="G92" s="94">
        <v>64</v>
      </c>
      <c r="H92" s="94">
        <v>45</v>
      </c>
      <c r="I92" s="94">
        <v>26</v>
      </c>
      <c r="J92" s="94">
        <v>13</v>
      </c>
      <c r="K92" s="94">
        <v>0</v>
      </c>
      <c r="L92" s="94">
        <v>0</v>
      </c>
      <c r="M92" s="94">
        <v>0</v>
      </c>
    </row>
    <row r="93" spans="1:13" ht="12.75">
      <c r="A93" s="93">
        <v>1160</v>
      </c>
      <c r="B93" s="93">
        <v>1180</v>
      </c>
      <c r="C93" s="94">
        <v>146</v>
      </c>
      <c r="D93" s="94">
        <v>126</v>
      </c>
      <c r="E93" s="94">
        <v>107</v>
      </c>
      <c r="F93" s="94">
        <v>87</v>
      </c>
      <c r="G93" s="94">
        <v>67</v>
      </c>
      <c r="H93" s="94">
        <v>48</v>
      </c>
      <c r="I93" s="94">
        <v>28</v>
      </c>
      <c r="J93" s="94">
        <v>15</v>
      </c>
      <c r="K93" s="94">
        <v>2</v>
      </c>
      <c r="L93" s="94">
        <v>0</v>
      </c>
      <c r="M93" s="94">
        <v>0</v>
      </c>
    </row>
    <row r="94" spans="1:13" ht="12.75">
      <c r="A94" s="93">
        <v>1180</v>
      </c>
      <c r="B94" s="93">
        <v>1200</v>
      </c>
      <c r="C94" s="94">
        <v>149</v>
      </c>
      <c r="D94" s="94">
        <v>129</v>
      </c>
      <c r="E94" s="94">
        <v>110</v>
      </c>
      <c r="F94" s="94">
        <v>90</v>
      </c>
      <c r="G94" s="94">
        <v>70</v>
      </c>
      <c r="H94" s="94">
        <v>51</v>
      </c>
      <c r="I94" s="94">
        <v>31</v>
      </c>
      <c r="J94" s="94">
        <v>17</v>
      </c>
      <c r="K94" s="94">
        <v>4</v>
      </c>
      <c r="L94" s="94">
        <v>0</v>
      </c>
      <c r="M94" s="94">
        <v>0</v>
      </c>
    </row>
    <row r="95" spans="1:13" ht="12.75">
      <c r="A95" s="93">
        <v>1200</v>
      </c>
      <c r="B95" s="93">
        <v>1220</v>
      </c>
      <c r="C95" s="94">
        <v>152</v>
      </c>
      <c r="D95" s="94">
        <v>132</v>
      </c>
      <c r="E95" s="94">
        <v>113</v>
      </c>
      <c r="F95" s="94">
        <v>93</v>
      </c>
      <c r="G95" s="94">
        <v>73</v>
      </c>
      <c r="H95" s="94">
        <v>54</v>
      </c>
      <c r="I95" s="94">
        <v>34</v>
      </c>
      <c r="J95" s="94">
        <v>19</v>
      </c>
      <c r="K95" s="94">
        <v>6</v>
      </c>
      <c r="L95" s="94">
        <v>0</v>
      </c>
      <c r="M95" s="94">
        <v>0</v>
      </c>
    </row>
    <row r="96" spans="1:13" ht="12.75">
      <c r="A96" s="93">
        <v>1220</v>
      </c>
      <c r="B96" s="93">
        <v>1240</v>
      </c>
      <c r="C96" s="94">
        <v>155</v>
      </c>
      <c r="D96" s="94">
        <v>135</v>
      </c>
      <c r="E96" s="94">
        <v>116</v>
      </c>
      <c r="F96" s="94">
        <v>96</v>
      </c>
      <c r="G96" s="94">
        <v>76</v>
      </c>
      <c r="H96" s="94">
        <v>57</v>
      </c>
      <c r="I96" s="94">
        <v>37</v>
      </c>
      <c r="J96" s="94">
        <v>21</v>
      </c>
      <c r="K96" s="94">
        <v>8</v>
      </c>
      <c r="L96" s="94">
        <v>0</v>
      </c>
      <c r="M96" s="94">
        <v>0</v>
      </c>
    </row>
    <row r="97" spans="1:13" ht="12.75">
      <c r="A97" s="93">
        <v>1240</v>
      </c>
      <c r="B97" s="93">
        <v>1260</v>
      </c>
      <c r="C97" s="94">
        <v>158</v>
      </c>
      <c r="D97" s="94">
        <v>138</v>
      </c>
      <c r="E97" s="94">
        <v>119</v>
      </c>
      <c r="F97" s="94">
        <v>99</v>
      </c>
      <c r="G97" s="94">
        <v>79</v>
      </c>
      <c r="H97" s="94">
        <v>60</v>
      </c>
      <c r="I97" s="94">
        <v>40</v>
      </c>
      <c r="J97" s="94">
        <v>23</v>
      </c>
      <c r="K97" s="94">
        <v>10</v>
      </c>
      <c r="L97" s="94">
        <v>0</v>
      </c>
      <c r="M97" s="94">
        <v>0</v>
      </c>
    </row>
    <row r="98" spans="1:13" ht="12.75">
      <c r="A98" s="93">
        <v>1260</v>
      </c>
      <c r="B98" s="93">
        <v>1280</v>
      </c>
      <c r="C98" s="94">
        <v>161</v>
      </c>
      <c r="D98" s="94">
        <v>141</v>
      </c>
      <c r="E98" s="94">
        <v>122</v>
      </c>
      <c r="F98" s="94">
        <v>102</v>
      </c>
      <c r="G98" s="94">
        <v>82</v>
      </c>
      <c r="H98" s="94">
        <v>63</v>
      </c>
      <c r="I98" s="94">
        <v>43</v>
      </c>
      <c r="J98" s="94">
        <v>25</v>
      </c>
      <c r="K98" s="94">
        <v>12</v>
      </c>
      <c r="L98" s="94">
        <v>0</v>
      </c>
      <c r="M98" s="94">
        <v>0</v>
      </c>
    </row>
    <row r="99" spans="1:13" ht="12.75">
      <c r="A99" s="93">
        <v>1280</v>
      </c>
      <c r="B99" s="93">
        <v>1300</v>
      </c>
      <c r="C99" s="94">
        <v>164</v>
      </c>
      <c r="D99" s="94">
        <v>144</v>
      </c>
      <c r="E99" s="94">
        <v>125</v>
      </c>
      <c r="F99" s="94">
        <v>105</v>
      </c>
      <c r="G99" s="94">
        <v>85</v>
      </c>
      <c r="H99" s="94">
        <v>66</v>
      </c>
      <c r="I99" s="94">
        <v>46</v>
      </c>
      <c r="J99" s="94">
        <v>27</v>
      </c>
      <c r="K99" s="94">
        <v>14</v>
      </c>
      <c r="L99" s="94">
        <v>1</v>
      </c>
      <c r="M99" s="94">
        <v>0</v>
      </c>
    </row>
    <row r="100" spans="1:13" ht="12.75">
      <c r="A100" s="93">
        <v>1300</v>
      </c>
      <c r="B100" s="93">
        <v>1320</v>
      </c>
      <c r="C100" s="94">
        <v>169</v>
      </c>
      <c r="D100" s="94">
        <v>147</v>
      </c>
      <c r="E100" s="94">
        <v>128</v>
      </c>
      <c r="F100" s="94">
        <v>108</v>
      </c>
      <c r="G100" s="94">
        <v>88</v>
      </c>
      <c r="H100" s="94">
        <v>69</v>
      </c>
      <c r="I100" s="94">
        <v>49</v>
      </c>
      <c r="J100" s="94">
        <v>30</v>
      </c>
      <c r="K100" s="94">
        <v>16</v>
      </c>
      <c r="L100" s="94">
        <v>3</v>
      </c>
      <c r="M100" s="94">
        <v>0</v>
      </c>
    </row>
    <row r="101" spans="1:13" ht="12.75">
      <c r="A101" s="93">
        <v>1320</v>
      </c>
      <c r="B101" s="93">
        <v>1340</v>
      </c>
      <c r="C101" s="94">
        <v>174</v>
      </c>
      <c r="D101" s="94">
        <v>150</v>
      </c>
      <c r="E101" s="94">
        <v>131</v>
      </c>
      <c r="F101" s="94">
        <v>111</v>
      </c>
      <c r="G101" s="94">
        <v>91</v>
      </c>
      <c r="H101" s="94">
        <v>72</v>
      </c>
      <c r="I101" s="94">
        <v>52</v>
      </c>
      <c r="J101" s="94">
        <v>33</v>
      </c>
      <c r="K101" s="94">
        <v>18</v>
      </c>
      <c r="L101" s="94">
        <v>5</v>
      </c>
      <c r="M101" s="94">
        <v>0</v>
      </c>
    </row>
    <row r="102" spans="1:13" ht="12.75">
      <c r="A102" s="93">
        <v>1340</v>
      </c>
      <c r="B102" s="93">
        <v>1360</v>
      </c>
      <c r="C102" s="94">
        <v>179</v>
      </c>
      <c r="D102" s="94">
        <v>153</v>
      </c>
      <c r="E102" s="94">
        <v>134</v>
      </c>
      <c r="F102" s="94">
        <v>114</v>
      </c>
      <c r="G102" s="94">
        <v>94</v>
      </c>
      <c r="H102" s="94">
        <v>75</v>
      </c>
      <c r="I102" s="94">
        <v>55</v>
      </c>
      <c r="J102" s="94">
        <v>36</v>
      </c>
      <c r="K102" s="94">
        <v>20</v>
      </c>
      <c r="L102" s="94">
        <v>7</v>
      </c>
      <c r="M102" s="94">
        <v>0</v>
      </c>
    </row>
    <row r="103" spans="1:13" ht="12.75">
      <c r="A103" s="93">
        <v>1360</v>
      </c>
      <c r="B103" s="93">
        <v>1380</v>
      </c>
      <c r="C103" s="94">
        <v>184</v>
      </c>
      <c r="D103" s="94">
        <v>156</v>
      </c>
      <c r="E103" s="94">
        <v>137</v>
      </c>
      <c r="F103" s="94">
        <v>117</v>
      </c>
      <c r="G103" s="94">
        <v>97</v>
      </c>
      <c r="H103" s="94">
        <v>78</v>
      </c>
      <c r="I103" s="94">
        <v>58</v>
      </c>
      <c r="J103" s="94">
        <v>39</v>
      </c>
      <c r="K103" s="94">
        <v>22</v>
      </c>
      <c r="L103" s="94">
        <v>9</v>
      </c>
      <c r="M103" s="94">
        <v>0</v>
      </c>
    </row>
    <row r="104" spans="1:13" ht="12.75">
      <c r="A104" s="93">
        <v>1380</v>
      </c>
      <c r="B104" s="93">
        <v>1400</v>
      </c>
      <c r="C104" s="94">
        <v>189</v>
      </c>
      <c r="D104" s="94">
        <v>159</v>
      </c>
      <c r="E104" s="94">
        <v>140</v>
      </c>
      <c r="F104" s="94">
        <v>120</v>
      </c>
      <c r="G104" s="94">
        <v>100</v>
      </c>
      <c r="H104" s="94">
        <v>81</v>
      </c>
      <c r="I104" s="94">
        <v>61</v>
      </c>
      <c r="J104" s="94">
        <v>42</v>
      </c>
      <c r="K104" s="94">
        <v>24</v>
      </c>
      <c r="L104" s="94">
        <v>11</v>
      </c>
      <c r="M104" s="94">
        <v>0</v>
      </c>
    </row>
    <row r="105" spans="1:13" ht="12.75">
      <c r="A105" s="93">
        <v>1400</v>
      </c>
      <c r="B105" s="93">
        <v>1420</v>
      </c>
      <c r="C105" s="94">
        <v>194</v>
      </c>
      <c r="D105" s="94">
        <v>162</v>
      </c>
      <c r="E105" s="94">
        <v>143</v>
      </c>
      <c r="F105" s="94">
        <v>123</v>
      </c>
      <c r="G105" s="94">
        <v>103</v>
      </c>
      <c r="H105" s="94">
        <v>84</v>
      </c>
      <c r="I105" s="94">
        <v>64</v>
      </c>
      <c r="J105" s="94">
        <v>45</v>
      </c>
      <c r="K105" s="94">
        <v>26</v>
      </c>
      <c r="L105" s="94">
        <v>13</v>
      </c>
      <c r="M105" s="94">
        <v>0</v>
      </c>
    </row>
    <row r="106" spans="1:13" ht="12.75">
      <c r="A106" s="93">
        <v>1420</v>
      </c>
      <c r="B106" s="93">
        <v>1440</v>
      </c>
      <c r="C106" s="94">
        <v>199</v>
      </c>
      <c r="D106" s="94">
        <v>166</v>
      </c>
      <c r="E106" s="94">
        <v>146</v>
      </c>
      <c r="F106" s="94">
        <v>126</v>
      </c>
      <c r="G106" s="94">
        <v>106</v>
      </c>
      <c r="H106" s="94">
        <v>87</v>
      </c>
      <c r="I106" s="94">
        <v>67</v>
      </c>
      <c r="J106" s="94">
        <v>48</v>
      </c>
      <c r="K106" s="94">
        <v>28</v>
      </c>
      <c r="L106" s="94">
        <v>15</v>
      </c>
      <c r="M106" s="94">
        <v>2</v>
      </c>
    </row>
    <row r="107" spans="1:13" ht="12.75">
      <c r="A107" s="93">
        <v>1440</v>
      </c>
      <c r="B107" s="93">
        <v>1460</v>
      </c>
      <c r="C107" s="94">
        <v>204</v>
      </c>
      <c r="D107" s="94">
        <v>171</v>
      </c>
      <c r="E107" s="94">
        <v>149</v>
      </c>
      <c r="F107" s="94">
        <v>129</v>
      </c>
      <c r="G107" s="94">
        <v>109</v>
      </c>
      <c r="H107" s="94">
        <v>90</v>
      </c>
      <c r="I107" s="94">
        <v>70</v>
      </c>
      <c r="J107" s="94">
        <v>51</v>
      </c>
      <c r="K107" s="94">
        <v>31</v>
      </c>
      <c r="L107" s="94">
        <v>17</v>
      </c>
      <c r="M107" s="94">
        <v>4</v>
      </c>
    </row>
    <row r="108" spans="1:13" ht="12.75">
      <c r="A108" s="93">
        <v>1460</v>
      </c>
      <c r="B108" s="93">
        <v>1480</v>
      </c>
      <c r="C108" s="94">
        <v>209</v>
      </c>
      <c r="D108" s="94">
        <v>176</v>
      </c>
      <c r="E108" s="94">
        <v>152</v>
      </c>
      <c r="F108" s="94">
        <v>132</v>
      </c>
      <c r="G108" s="94">
        <v>112</v>
      </c>
      <c r="H108" s="94">
        <v>93</v>
      </c>
      <c r="I108" s="94">
        <v>73</v>
      </c>
      <c r="J108" s="94">
        <v>54</v>
      </c>
      <c r="K108" s="94">
        <v>34</v>
      </c>
      <c r="L108" s="94">
        <v>19</v>
      </c>
      <c r="M108" s="94">
        <v>6</v>
      </c>
    </row>
    <row r="109" spans="1:13" ht="12.75">
      <c r="A109" s="93">
        <v>1480</v>
      </c>
      <c r="B109" s="93">
        <v>1500</v>
      </c>
      <c r="C109" s="94">
        <v>214</v>
      </c>
      <c r="D109" s="94">
        <v>181</v>
      </c>
      <c r="E109" s="94">
        <v>155</v>
      </c>
      <c r="F109" s="94">
        <v>135</v>
      </c>
      <c r="G109" s="94">
        <v>115</v>
      </c>
      <c r="H109" s="94">
        <v>96</v>
      </c>
      <c r="I109" s="94">
        <v>76</v>
      </c>
      <c r="J109" s="94">
        <v>57</v>
      </c>
      <c r="K109" s="94">
        <v>37</v>
      </c>
      <c r="L109" s="94">
        <v>21</v>
      </c>
      <c r="M109" s="94">
        <v>8</v>
      </c>
    </row>
    <row r="110" spans="1:13" ht="12.75">
      <c r="A110" s="93">
        <v>1500</v>
      </c>
      <c r="B110" s="93">
        <v>1520</v>
      </c>
      <c r="C110" s="94">
        <v>219</v>
      </c>
      <c r="D110" s="94">
        <v>186</v>
      </c>
      <c r="E110" s="94">
        <v>158</v>
      </c>
      <c r="F110" s="94">
        <v>138</v>
      </c>
      <c r="G110" s="94">
        <v>118</v>
      </c>
      <c r="H110" s="94">
        <v>99</v>
      </c>
      <c r="I110" s="94">
        <v>79</v>
      </c>
      <c r="J110" s="94">
        <v>60</v>
      </c>
      <c r="K110" s="94">
        <v>40</v>
      </c>
      <c r="L110" s="94">
        <v>23</v>
      </c>
      <c r="M110" s="94">
        <v>10</v>
      </c>
    </row>
    <row r="111" spans="1:13" ht="12.75">
      <c r="A111" s="93">
        <v>1520</v>
      </c>
      <c r="B111" s="93">
        <v>1540</v>
      </c>
      <c r="C111" s="94">
        <v>224</v>
      </c>
      <c r="D111" s="94">
        <v>191</v>
      </c>
      <c r="E111" s="94">
        <v>161</v>
      </c>
      <c r="F111" s="94">
        <v>141</v>
      </c>
      <c r="G111" s="94">
        <v>121</v>
      </c>
      <c r="H111" s="94">
        <v>102</v>
      </c>
      <c r="I111" s="94">
        <v>82</v>
      </c>
      <c r="J111" s="94">
        <v>63</v>
      </c>
      <c r="K111" s="94">
        <v>43</v>
      </c>
      <c r="L111" s="94">
        <v>25</v>
      </c>
      <c r="M111" s="94">
        <v>12</v>
      </c>
    </row>
    <row r="112" spans="1:13" ht="12.75">
      <c r="A112" s="93">
        <v>1540</v>
      </c>
      <c r="B112" s="93">
        <v>1560</v>
      </c>
      <c r="C112" s="94">
        <v>229</v>
      </c>
      <c r="D112" s="94">
        <v>196</v>
      </c>
      <c r="E112" s="94">
        <v>164</v>
      </c>
      <c r="F112" s="94">
        <v>144</v>
      </c>
      <c r="G112" s="94">
        <v>124</v>
      </c>
      <c r="H112" s="94">
        <v>105</v>
      </c>
      <c r="I112" s="94">
        <v>85</v>
      </c>
      <c r="J112" s="94">
        <v>66</v>
      </c>
      <c r="K112" s="94">
        <v>46</v>
      </c>
      <c r="L112" s="94">
        <v>27</v>
      </c>
      <c r="M112" s="94">
        <v>14</v>
      </c>
    </row>
    <row r="113" spans="1:13" ht="12.75">
      <c r="A113" s="93">
        <v>1560</v>
      </c>
      <c r="B113" s="93">
        <v>1580</v>
      </c>
      <c r="C113" s="94">
        <v>234</v>
      </c>
      <c r="D113" s="94">
        <v>201</v>
      </c>
      <c r="E113" s="94">
        <v>169</v>
      </c>
      <c r="F113" s="94">
        <v>147</v>
      </c>
      <c r="G113" s="94">
        <v>127</v>
      </c>
      <c r="H113" s="94">
        <v>108</v>
      </c>
      <c r="I113" s="94">
        <v>88</v>
      </c>
      <c r="J113" s="94">
        <v>69</v>
      </c>
      <c r="K113" s="94">
        <v>49</v>
      </c>
      <c r="L113" s="94">
        <v>29</v>
      </c>
      <c r="M113" s="94">
        <v>16</v>
      </c>
    </row>
    <row r="114" spans="1:13" ht="12.75">
      <c r="A114" s="93">
        <v>1580</v>
      </c>
      <c r="B114" s="93">
        <v>1600</v>
      </c>
      <c r="C114" s="94">
        <v>239</v>
      </c>
      <c r="D114" s="94">
        <v>206</v>
      </c>
      <c r="E114" s="94">
        <v>174</v>
      </c>
      <c r="F114" s="94">
        <v>150</v>
      </c>
      <c r="G114" s="94">
        <v>130</v>
      </c>
      <c r="H114" s="94">
        <v>111</v>
      </c>
      <c r="I114" s="94">
        <v>91</v>
      </c>
      <c r="J114" s="94">
        <v>72</v>
      </c>
      <c r="K114" s="94">
        <v>52</v>
      </c>
      <c r="L114" s="94">
        <v>32</v>
      </c>
      <c r="M114" s="94">
        <v>18</v>
      </c>
    </row>
    <row r="115" spans="1:13" ht="12.75">
      <c r="A115" s="93">
        <v>1600</v>
      </c>
      <c r="B115" s="93">
        <v>1620</v>
      </c>
      <c r="C115" s="94">
        <v>244</v>
      </c>
      <c r="D115" s="94">
        <v>211</v>
      </c>
      <c r="E115" s="94">
        <v>179</v>
      </c>
      <c r="F115" s="94">
        <v>153</v>
      </c>
      <c r="G115" s="94">
        <v>133</v>
      </c>
      <c r="H115" s="94">
        <v>114</v>
      </c>
      <c r="I115" s="94">
        <v>94</v>
      </c>
      <c r="J115" s="94">
        <v>75</v>
      </c>
      <c r="K115" s="94">
        <v>55</v>
      </c>
      <c r="L115" s="94">
        <v>35</v>
      </c>
      <c r="M115" s="94">
        <v>20</v>
      </c>
    </row>
    <row r="116" spans="1:13" ht="12.75">
      <c r="A116" s="93">
        <v>1620</v>
      </c>
      <c r="B116" s="93">
        <v>1640</v>
      </c>
      <c r="C116" s="94">
        <v>249</v>
      </c>
      <c r="D116" s="94">
        <v>216</v>
      </c>
      <c r="E116" s="94">
        <v>184</v>
      </c>
      <c r="F116" s="94">
        <v>156</v>
      </c>
      <c r="G116" s="94">
        <v>136</v>
      </c>
      <c r="H116" s="94">
        <v>117</v>
      </c>
      <c r="I116" s="94">
        <v>97</v>
      </c>
      <c r="J116" s="94">
        <v>78</v>
      </c>
      <c r="K116" s="94">
        <v>58</v>
      </c>
      <c r="L116" s="94">
        <v>38</v>
      </c>
      <c r="M116" s="94">
        <v>22</v>
      </c>
    </row>
    <row r="117" spans="1:13" ht="12.75">
      <c r="A117" s="93">
        <v>1640</v>
      </c>
      <c r="B117" s="93">
        <v>1660</v>
      </c>
      <c r="C117" s="94">
        <v>254</v>
      </c>
      <c r="D117" s="94">
        <v>221</v>
      </c>
      <c r="E117" s="94">
        <v>189</v>
      </c>
      <c r="F117" s="94">
        <v>159</v>
      </c>
      <c r="G117" s="94">
        <v>139</v>
      </c>
      <c r="H117" s="94">
        <v>120</v>
      </c>
      <c r="I117" s="94">
        <v>100</v>
      </c>
      <c r="J117" s="94">
        <v>81</v>
      </c>
      <c r="K117" s="94">
        <v>61</v>
      </c>
      <c r="L117" s="94">
        <v>41</v>
      </c>
      <c r="M117" s="94">
        <v>24</v>
      </c>
    </row>
    <row r="118" spans="1:13" ht="12.75">
      <c r="A118" s="93">
        <v>1660</v>
      </c>
      <c r="B118" s="93">
        <v>1680</v>
      </c>
      <c r="C118" s="94">
        <v>259</v>
      </c>
      <c r="D118" s="94">
        <v>226</v>
      </c>
      <c r="E118" s="94">
        <v>194</v>
      </c>
      <c r="F118" s="94">
        <v>162</v>
      </c>
      <c r="G118" s="94">
        <v>142</v>
      </c>
      <c r="H118" s="94">
        <v>123</v>
      </c>
      <c r="I118" s="94">
        <v>103</v>
      </c>
      <c r="J118" s="94">
        <v>84</v>
      </c>
      <c r="K118" s="94">
        <v>64</v>
      </c>
      <c r="L118" s="94">
        <v>44</v>
      </c>
      <c r="M118" s="94">
        <v>26</v>
      </c>
    </row>
    <row r="119" spans="1:13" ht="12.75">
      <c r="A119" s="93">
        <v>1680</v>
      </c>
      <c r="B119" s="93">
        <v>1700</v>
      </c>
      <c r="C119" s="94">
        <v>264</v>
      </c>
      <c r="D119" s="94">
        <v>231</v>
      </c>
      <c r="E119" s="94">
        <v>199</v>
      </c>
      <c r="F119" s="94">
        <v>166</v>
      </c>
      <c r="G119" s="94">
        <v>145</v>
      </c>
      <c r="H119" s="94">
        <v>126</v>
      </c>
      <c r="I119" s="94">
        <v>106</v>
      </c>
      <c r="J119" s="94">
        <v>87</v>
      </c>
      <c r="K119" s="94">
        <v>67</v>
      </c>
      <c r="L119" s="94">
        <v>47</v>
      </c>
      <c r="M119" s="94">
        <v>28</v>
      </c>
    </row>
    <row r="120" spans="1:13" ht="12.75">
      <c r="A120" s="93">
        <v>1700</v>
      </c>
      <c r="B120" s="93">
        <v>1720</v>
      </c>
      <c r="C120" s="94">
        <v>269</v>
      </c>
      <c r="D120" s="94">
        <v>236</v>
      </c>
      <c r="E120" s="94">
        <v>204</v>
      </c>
      <c r="F120" s="94">
        <v>171</v>
      </c>
      <c r="G120" s="94">
        <v>148</v>
      </c>
      <c r="H120" s="94">
        <v>129</v>
      </c>
      <c r="I120" s="94">
        <v>109</v>
      </c>
      <c r="J120" s="94">
        <v>90</v>
      </c>
      <c r="K120" s="94">
        <v>70</v>
      </c>
      <c r="L120" s="94">
        <v>50</v>
      </c>
      <c r="M120" s="94">
        <v>31</v>
      </c>
    </row>
    <row r="121" spans="1:13" ht="12.75">
      <c r="A121" s="93">
        <v>1720</v>
      </c>
      <c r="B121" s="93">
        <v>1740</v>
      </c>
      <c r="C121" s="94">
        <v>274</v>
      </c>
      <c r="D121" s="94">
        <v>241</v>
      </c>
      <c r="E121" s="94">
        <v>209</v>
      </c>
      <c r="F121" s="94">
        <v>176</v>
      </c>
      <c r="G121" s="94">
        <v>151</v>
      </c>
      <c r="H121" s="94">
        <v>132</v>
      </c>
      <c r="I121" s="94">
        <v>112</v>
      </c>
      <c r="J121" s="94">
        <v>93</v>
      </c>
      <c r="K121" s="94">
        <v>73</v>
      </c>
      <c r="L121" s="94">
        <v>53</v>
      </c>
      <c r="M121" s="94">
        <v>34</v>
      </c>
    </row>
    <row r="122" spans="1:13" ht="12.75">
      <c r="A122" s="93">
        <v>1740</v>
      </c>
      <c r="B122" s="93">
        <v>1760</v>
      </c>
      <c r="C122" s="94">
        <v>279</v>
      </c>
      <c r="D122" s="94">
        <v>246</v>
      </c>
      <c r="E122" s="94">
        <v>214</v>
      </c>
      <c r="F122" s="94">
        <v>181</v>
      </c>
      <c r="G122" s="94">
        <v>154</v>
      </c>
      <c r="H122" s="94">
        <v>135</v>
      </c>
      <c r="I122" s="94">
        <v>115</v>
      </c>
      <c r="J122" s="94">
        <v>96</v>
      </c>
      <c r="K122" s="94">
        <v>76</v>
      </c>
      <c r="L122" s="94">
        <v>56</v>
      </c>
      <c r="M122" s="94">
        <v>37</v>
      </c>
    </row>
    <row r="123" spans="1:13" ht="12.75">
      <c r="A123" s="93">
        <v>1760</v>
      </c>
      <c r="B123" s="93">
        <v>1780</v>
      </c>
      <c r="C123" s="94">
        <v>284</v>
      </c>
      <c r="D123" s="94">
        <v>251</v>
      </c>
      <c r="E123" s="94">
        <v>219</v>
      </c>
      <c r="F123" s="94">
        <v>186</v>
      </c>
      <c r="G123" s="94">
        <v>157</v>
      </c>
      <c r="H123" s="94">
        <v>138</v>
      </c>
      <c r="I123" s="94">
        <v>118</v>
      </c>
      <c r="J123" s="94">
        <v>99</v>
      </c>
      <c r="K123" s="94">
        <v>79</v>
      </c>
      <c r="L123" s="94">
        <v>59</v>
      </c>
      <c r="M123" s="94">
        <v>40</v>
      </c>
    </row>
    <row r="124" spans="1:13" ht="12.75">
      <c r="A124" s="93">
        <v>1780</v>
      </c>
      <c r="B124" s="93">
        <v>1800</v>
      </c>
      <c r="C124" s="94">
        <v>289</v>
      </c>
      <c r="D124" s="94">
        <v>256</v>
      </c>
      <c r="E124" s="94">
        <v>224</v>
      </c>
      <c r="F124" s="94">
        <v>191</v>
      </c>
      <c r="G124" s="94">
        <v>160</v>
      </c>
      <c r="H124" s="94">
        <v>141</v>
      </c>
      <c r="I124" s="94">
        <v>121</v>
      </c>
      <c r="J124" s="94">
        <v>102</v>
      </c>
      <c r="K124" s="94">
        <v>82</v>
      </c>
      <c r="L124" s="94">
        <v>62</v>
      </c>
      <c r="M124" s="94">
        <v>43</v>
      </c>
    </row>
    <row r="125" spans="1:13" ht="12.75">
      <c r="A125" s="93">
        <v>1800</v>
      </c>
      <c r="B125" s="93">
        <v>1820</v>
      </c>
      <c r="C125" s="94">
        <v>294</v>
      </c>
      <c r="D125" s="94">
        <v>261</v>
      </c>
      <c r="E125" s="94">
        <v>229</v>
      </c>
      <c r="F125" s="94">
        <v>196</v>
      </c>
      <c r="G125" s="94">
        <v>163</v>
      </c>
      <c r="H125" s="94">
        <v>144</v>
      </c>
      <c r="I125" s="94">
        <v>124</v>
      </c>
      <c r="J125" s="94">
        <v>105</v>
      </c>
      <c r="K125" s="94">
        <v>85</v>
      </c>
      <c r="L125" s="94">
        <v>65</v>
      </c>
      <c r="M125" s="94">
        <v>46</v>
      </c>
    </row>
    <row r="126" spans="1:13" ht="12.75">
      <c r="A126" s="93">
        <v>1820</v>
      </c>
      <c r="B126" s="93">
        <v>1840</v>
      </c>
      <c r="C126" s="94">
        <v>299</v>
      </c>
      <c r="D126" s="94">
        <v>266</v>
      </c>
      <c r="E126" s="94">
        <v>234</v>
      </c>
      <c r="F126" s="94">
        <v>201</v>
      </c>
      <c r="G126" s="94">
        <v>168</v>
      </c>
      <c r="H126" s="94">
        <v>147</v>
      </c>
      <c r="I126" s="94">
        <v>127</v>
      </c>
      <c r="J126" s="94">
        <v>108</v>
      </c>
      <c r="K126" s="94">
        <v>88</v>
      </c>
      <c r="L126" s="94">
        <v>68</v>
      </c>
      <c r="M126" s="94">
        <v>49</v>
      </c>
    </row>
    <row r="127" spans="1:13" ht="12.75">
      <c r="A127" s="93">
        <v>1840</v>
      </c>
      <c r="B127" s="93">
        <v>1860</v>
      </c>
      <c r="C127" s="94">
        <v>304</v>
      </c>
      <c r="D127" s="94">
        <v>271</v>
      </c>
      <c r="E127" s="94">
        <v>239</v>
      </c>
      <c r="F127" s="94">
        <v>206</v>
      </c>
      <c r="G127" s="94">
        <v>173</v>
      </c>
      <c r="H127" s="94">
        <v>150</v>
      </c>
      <c r="I127" s="94">
        <v>130</v>
      </c>
      <c r="J127" s="94">
        <v>111</v>
      </c>
      <c r="K127" s="94">
        <v>91</v>
      </c>
      <c r="L127" s="94">
        <v>71</v>
      </c>
      <c r="M127" s="94">
        <v>52</v>
      </c>
    </row>
    <row r="128" spans="1:13" ht="12.75">
      <c r="A128" s="93">
        <v>1860</v>
      </c>
      <c r="B128" s="93">
        <v>1880</v>
      </c>
      <c r="C128" s="94">
        <v>309</v>
      </c>
      <c r="D128" s="94">
        <v>276</v>
      </c>
      <c r="E128" s="94">
        <v>244</v>
      </c>
      <c r="F128" s="94">
        <v>211</v>
      </c>
      <c r="G128" s="94">
        <v>178</v>
      </c>
      <c r="H128" s="94">
        <v>153</v>
      </c>
      <c r="I128" s="94">
        <v>133</v>
      </c>
      <c r="J128" s="94">
        <v>114</v>
      </c>
      <c r="K128" s="94">
        <v>94</v>
      </c>
      <c r="L128" s="94">
        <v>74</v>
      </c>
      <c r="M128" s="94">
        <v>55</v>
      </c>
    </row>
    <row r="129" spans="1:13" ht="12.75">
      <c r="A129" s="93">
        <v>1880</v>
      </c>
      <c r="B129" s="93">
        <v>1900</v>
      </c>
      <c r="C129" s="94">
        <v>314</v>
      </c>
      <c r="D129" s="94">
        <v>281</v>
      </c>
      <c r="E129" s="94">
        <v>249</v>
      </c>
      <c r="F129" s="94">
        <v>216</v>
      </c>
      <c r="G129" s="94">
        <v>183</v>
      </c>
      <c r="H129" s="94">
        <v>156</v>
      </c>
      <c r="I129" s="94">
        <v>136</v>
      </c>
      <c r="J129" s="94">
        <v>117</v>
      </c>
      <c r="K129" s="94">
        <v>97</v>
      </c>
      <c r="L129" s="94">
        <v>77</v>
      </c>
      <c r="M129" s="94">
        <v>58</v>
      </c>
    </row>
    <row r="130" spans="1:13" ht="12.75">
      <c r="A130" s="93">
        <v>1900</v>
      </c>
      <c r="B130" s="93">
        <v>1920</v>
      </c>
      <c r="C130" s="94">
        <v>319</v>
      </c>
      <c r="D130" s="94">
        <v>286</v>
      </c>
      <c r="E130" s="94">
        <v>254</v>
      </c>
      <c r="F130" s="94">
        <v>221</v>
      </c>
      <c r="G130" s="94">
        <v>188</v>
      </c>
      <c r="H130" s="94">
        <v>159</v>
      </c>
      <c r="I130" s="94">
        <v>139</v>
      </c>
      <c r="J130" s="94">
        <v>120</v>
      </c>
      <c r="K130" s="94">
        <v>100</v>
      </c>
      <c r="L130" s="94">
        <v>80</v>
      </c>
      <c r="M130" s="94">
        <v>61</v>
      </c>
    </row>
    <row r="131" spans="1:13" ht="12.75">
      <c r="A131" s="93">
        <v>1920</v>
      </c>
      <c r="B131" s="93">
        <v>1940</v>
      </c>
      <c r="C131" s="94">
        <v>324</v>
      </c>
      <c r="D131" s="94">
        <v>291</v>
      </c>
      <c r="E131" s="94">
        <v>259</v>
      </c>
      <c r="F131" s="94">
        <v>226</v>
      </c>
      <c r="G131" s="94">
        <v>193</v>
      </c>
      <c r="H131" s="94">
        <v>162</v>
      </c>
      <c r="I131" s="94">
        <v>142</v>
      </c>
      <c r="J131" s="94">
        <v>123</v>
      </c>
      <c r="K131" s="94">
        <v>103</v>
      </c>
      <c r="L131" s="94">
        <v>83</v>
      </c>
      <c r="M131" s="94">
        <v>64</v>
      </c>
    </row>
    <row r="132" spans="1:13" ht="12.75">
      <c r="A132" s="93">
        <v>1940</v>
      </c>
      <c r="B132" s="93">
        <v>1960</v>
      </c>
      <c r="C132" s="94">
        <v>329</v>
      </c>
      <c r="D132" s="94">
        <v>296</v>
      </c>
      <c r="E132" s="94">
        <v>264</v>
      </c>
      <c r="F132" s="94">
        <v>231</v>
      </c>
      <c r="G132" s="94">
        <v>198</v>
      </c>
      <c r="H132" s="94">
        <v>165</v>
      </c>
      <c r="I132" s="94">
        <v>145</v>
      </c>
      <c r="J132" s="94">
        <v>126</v>
      </c>
      <c r="K132" s="94">
        <v>106</v>
      </c>
      <c r="L132" s="94">
        <v>86</v>
      </c>
      <c r="M132" s="94">
        <v>67</v>
      </c>
    </row>
    <row r="133" spans="1:13" ht="12.75">
      <c r="A133" s="93">
        <v>1960</v>
      </c>
      <c r="B133" s="93">
        <v>1980</v>
      </c>
      <c r="C133" s="94">
        <v>334</v>
      </c>
      <c r="D133" s="94">
        <v>301</v>
      </c>
      <c r="E133" s="94">
        <v>269</v>
      </c>
      <c r="F133" s="94">
        <v>236</v>
      </c>
      <c r="G133" s="94">
        <v>203</v>
      </c>
      <c r="H133" s="94">
        <v>170</v>
      </c>
      <c r="I133" s="94">
        <v>148</v>
      </c>
      <c r="J133" s="94">
        <v>129</v>
      </c>
      <c r="K133" s="94">
        <v>109</v>
      </c>
      <c r="L133" s="94">
        <v>89</v>
      </c>
      <c r="M133" s="94">
        <v>70</v>
      </c>
    </row>
    <row r="134" spans="1:13" ht="12.75">
      <c r="A134" s="93">
        <v>1980</v>
      </c>
      <c r="B134" s="93">
        <v>2000</v>
      </c>
      <c r="C134" s="94">
        <v>339</v>
      </c>
      <c r="D134" s="94">
        <v>306</v>
      </c>
      <c r="E134" s="94">
        <v>274</v>
      </c>
      <c r="F134" s="94">
        <v>241</v>
      </c>
      <c r="G134" s="94">
        <v>208</v>
      </c>
      <c r="H134" s="94">
        <v>175</v>
      </c>
      <c r="I134" s="94">
        <v>151</v>
      </c>
      <c r="J134" s="94">
        <v>132</v>
      </c>
      <c r="K134" s="94">
        <v>112</v>
      </c>
      <c r="L134" s="94">
        <v>92</v>
      </c>
      <c r="M134" s="94">
        <v>73</v>
      </c>
    </row>
    <row r="135" spans="1:13" ht="12.75">
      <c r="A135" s="93">
        <v>2000</v>
      </c>
      <c r="B135" s="93">
        <v>2020</v>
      </c>
      <c r="C135" s="94">
        <v>344</v>
      </c>
      <c r="D135" s="94">
        <v>311</v>
      </c>
      <c r="E135" s="94">
        <v>279</v>
      </c>
      <c r="F135" s="94">
        <v>246</v>
      </c>
      <c r="G135" s="94">
        <v>213</v>
      </c>
      <c r="H135" s="94">
        <v>180</v>
      </c>
      <c r="I135" s="94">
        <v>154</v>
      </c>
      <c r="J135" s="94">
        <v>135</v>
      </c>
      <c r="K135" s="94">
        <v>115</v>
      </c>
      <c r="L135" s="94">
        <v>95</v>
      </c>
      <c r="M135" s="94">
        <v>76</v>
      </c>
    </row>
    <row r="136" spans="1:13" ht="12.75">
      <c r="A136" s="93">
        <v>2020</v>
      </c>
      <c r="B136" s="93">
        <v>2040</v>
      </c>
      <c r="C136" s="94">
        <v>349</v>
      </c>
      <c r="D136" s="94">
        <v>316</v>
      </c>
      <c r="E136" s="94">
        <v>284</v>
      </c>
      <c r="F136" s="94">
        <v>251</v>
      </c>
      <c r="G136" s="94">
        <v>218</v>
      </c>
      <c r="H136" s="94">
        <v>185</v>
      </c>
      <c r="I136" s="94">
        <v>157</v>
      </c>
      <c r="J136" s="94">
        <v>138</v>
      </c>
      <c r="K136" s="94">
        <v>118</v>
      </c>
      <c r="L136" s="94">
        <v>98</v>
      </c>
      <c r="M136" s="94">
        <v>79</v>
      </c>
    </row>
    <row r="137" spans="1:13" ht="12.75">
      <c r="A137" s="93">
        <v>2040</v>
      </c>
      <c r="B137" s="93">
        <v>2060</v>
      </c>
      <c r="C137" s="94">
        <v>354</v>
      </c>
      <c r="D137" s="94">
        <v>321</v>
      </c>
      <c r="E137" s="94">
        <v>289</v>
      </c>
      <c r="F137" s="94">
        <v>256</v>
      </c>
      <c r="G137" s="94">
        <v>223</v>
      </c>
      <c r="H137" s="94">
        <v>190</v>
      </c>
      <c r="I137" s="94">
        <v>160</v>
      </c>
      <c r="J137" s="94">
        <v>141</v>
      </c>
      <c r="K137" s="94">
        <v>121</v>
      </c>
      <c r="L137" s="94">
        <v>101</v>
      </c>
      <c r="M137" s="94">
        <v>82</v>
      </c>
    </row>
    <row r="138" spans="1:13" ht="12.75">
      <c r="A138" s="93">
        <v>2060</v>
      </c>
      <c r="B138" s="93">
        <v>2080</v>
      </c>
      <c r="C138" s="94">
        <v>359</v>
      </c>
      <c r="D138" s="94">
        <v>326</v>
      </c>
      <c r="E138" s="94">
        <v>294</v>
      </c>
      <c r="F138" s="94">
        <v>261</v>
      </c>
      <c r="G138" s="94">
        <v>228</v>
      </c>
      <c r="H138" s="94">
        <v>195</v>
      </c>
      <c r="I138" s="94">
        <v>163</v>
      </c>
      <c r="J138" s="94">
        <v>144</v>
      </c>
      <c r="K138" s="94">
        <v>124</v>
      </c>
      <c r="L138" s="94">
        <v>104</v>
      </c>
      <c r="M138" s="94">
        <v>85</v>
      </c>
    </row>
    <row r="139" spans="1:13" ht="12.75">
      <c r="A139" s="93">
        <v>2080</v>
      </c>
      <c r="B139" s="93">
        <v>2100</v>
      </c>
      <c r="C139" s="94">
        <v>364</v>
      </c>
      <c r="D139" s="94">
        <v>331</v>
      </c>
      <c r="E139" s="94">
        <v>299</v>
      </c>
      <c r="F139" s="94">
        <v>266</v>
      </c>
      <c r="G139" s="94">
        <v>233</v>
      </c>
      <c r="H139" s="94">
        <v>200</v>
      </c>
      <c r="I139" s="94">
        <v>168</v>
      </c>
      <c r="J139" s="94">
        <v>147</v>
      </c>
      <c r="K139" s="94">
        <v>127</v>
      </c>
      <c r="L139" s="94">
        <v>107</v>
      </c>
      <c r="M139" s="94">
        <v>88</v>
      </c>
    </row>
  </sheetData>
  <sheetProtection/>
  <mergeCells count="2">
    <mergeCell ref="A3:A4"/>
    <mergeCell ref="B3:B4"/>
  </mergeCells>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28.xml><?xml version="1.0" encoding="utf-8"?>
<worksheet xmlns="http://schemas.openxmlformats.org/spreadsheetml/2006/main" xmlns:r="http://schemas.openxmlformats.org/officeDocument/2006/relationships">
  <sheetPr>
    <tabColor indexed="42"/>
    <pageSetUpPr fitToPage="1"/>
  </sheetPr>
  <dimension ref="A1:M140"/>
  <sheetViews>
    <sheetView zoomScale="85" zoomScaleNormal="85" zoomScalePageLayoutView="0" workbookViewId="0" topLeftCell="A1">
      <pane xSplit="2" ySplit="4" topLeftCell="C5" activePane="bottomRight" state="frozen"/>
      <selection pane="topLeft" activeCell="A15" sqref="A15:B15"/>
      <selection pane="topRight" activeCell="A15" sqref="A15:B15"/>
      <selection pane="bottomLeft" activeCell="A15" sqref="A15:B15"/>
      <selection pane="bottomRight" activeCell="C5" sqref="C5"/>
    </sheetView>
  </sheetViews>
  <sheetFormatPr defaultColWidth="9.140625" defaultRowHeight="12.75"/>
  <sheetData>
    <row r="1" spans="1:13" ht="20.25">
      <c r="A1" s="86" t="s">
        <v>346</v>
      </c>
      <c r="B1" s="86"/>
      <c r="C1" s="86"/>
      <c r="D1" s="86"/>
      <c r="E1" s="86"/>
      <c r="F1" s="86"/>
      <c r="G1" s="86"/>
      <c r="H1" s="86"/>
      <c r="I1" s="86"/>
      <c r="J1" s="86"/>
      <c r="K1" s="86"/>
      <c r="L1" s="86"/>
      <c r="M1" s="86"/>
    </row>
    <row r="2" spans="1:13" ht="12.75">
      <c r="A2" s="87" t="s">
        <v>339</v>
      </c>
      <c r="B2" s="87"/>
      <c r="C2" s="88" t="s">
        <v>340</v>
      </c>
      <c r="D2" s="88"/>
      <c r="E2" s="88"/>
      <c r="F2" s="88"/>
      <c r="G2" s="88"/>
      <c r="H2" s="88"/>
      <c r="I2" s="88"/>
      <c r="J2" s="88"/>
      <c r="K2" s="88"/>
      <c r="L2" s="88"/>
      <c r="M2" s="88"/>
    </row>
    <row r="3" spans="1:13" ht="12.75" customHeight="1">
      <c r="A3" s="213" t="s">
        <v>341</v>
      </c>
      <c r="B3" s="213" t="s">
        <v>342</v>
      </c>
      <c r="C3" s="89">
        <v>0</v>
      </c>
      <c r="D3" s="89">
        <v>1</v>
      </c>
      <c r="E3" s="89">
        <v>2</v>
      </c>
      <c r="F3" s="89">
        <v>3</v>
      </c>
      <c r="G3" s="89">
        <v>4</v>
      </c>
      <c r="H3" s="89">
        <v>5</v>
      </c>
      <c r="I3" s="89">
        <v>6</v>
      </c>
      <c r="J3" s="89">
        <v>7</v>
      </c>
      <c r="K3" s="89">
        <v>8</v>
      </c>
      <c r="L3" s="89">
        <v>9</v>
      </c>
      <c r="M3" s="89">
        <v>10</v>
      </c>
    </row>
    <row r="4" spans="1:13" ht="12.75">
      <c r="A4" s="213"/>
      <c r="B4" s="213"/>
      <c r="C4" s="90" t="s">
        <v>343</v>
      </c>
      <c r="D4" s="90"/>
      <c r="E4" s="90"/>
      <c r="F4" s="90"/>
      <c r="G4" s="90"/>
      <c r="H4" s="90"/>
      <c r="I4" s="90"/>
      <c r="J4" s="90"/>
      <c r="K4" s="90"/>
      <c r="L4" s="90"/>
      <c r="M4" s="90"/>
    </row>
    <row r="5" spans="1:13" ht="12.75">
      <c r="A5" s="91">
        <v>0</v>
      </c>
      <c r="B5" s="91">
        <v>250</v>
      </c>
      <c r="C5" s="92">
        <v>0</v>
      </c>
      <c r="D5" s="92">
        <v>0</v>
      </c>
      <c r="E5" s="92">
        <v>0</v>
      </c>
      <c r="F5" s="92">
        <v>0</v>
      </c>
      <c r="G5" s="92">
        <v>0</v>
      </c>
      <c r="H5" s="92">
        <v>0</v>
      </c>
      <c r="I5" s="92">
        <v>0</v>
      </c>
      <c r="J5" s="92">
        <v>0</v>
      </c>
      <c r="K5" s="92">
        <v>0</v>
      </c>
      <c r="L5" s="92">
        <v>0</v>
      </c>
      <c r="M5" s="92">
        <v>0</v>
      </c>
    </row>
    <row r="6" spans="1:13" ht="12.75">
      <c r="A6" s="93">
        <v>250</v>
      </c>
      <c r="B6" s="93">
        <v>260</v>
      </c>
      <c r="C6" s="94">
        <v>0</v>
      </c>
      <c r="D6" s="94">
        <v>0</v>
      </c>
      <c r="E6" s="94">
        <v>0</v>
      </c>
      <c r="F6" s="94">
        <v>0</v>
      </c>
      <c r="G6" s="94">
        <v>0</v>
      </c>
      <c r="H6" s="94">
        <v>0</v>
      </c>
      <c r="I6" s="94">
        <v>0</v>
      </c>
      <c r="J6" s="94">
        <v>0</v>
      </c>
      <c r="K6" s="94">
        <v>0</v>
      </c>
      <c r="L6" s="94">
        <v>0</v>
      </c>
      <c r="M6" s="94">
        <v>0</v>
      </c>
    </row>
    <row r="7" spans="1:13" ht="12.75">
      <c r="A7" s="93">
        <v>260</v>
      </c>
      <c r="B7" s="93">
        <v>270</v>
      </c>
      <c r="C7" s="94">
        <v>0</v>
      </c>
      <c r="D7" s="94">
        <v>0</v>
      </c>
      <c r="E7" s="94">
        <v>0</v>
      </c>
      <c r="F7" s="94">
        <v>0</v>
      </c>
      <c r="G7" s="94">
        <v>0</v>
      </c>
      <c r="H7" s="94">
        <v>0</v>
      </c>
      <c r="I7" s="94">
        <v>0</v>
      </c>
      <c r="J7" s="94">
        <v>0</v>
      </c>
      <c r="K7" s="94">
        <v>0</v>
      </c>
      <c r="L7" s="94">
        <v>0</v>
      </c>
      <c r="M7" s="94">
        <v>0</v>
      </c>
    </row>
    <row r="8" spans="1:13" ht="12.75">
      <c r="A8" s="93">
        <v>270</v>
      </c>
      <c r="B8" s="93">
        <v>280</v>
      </c>
      <c r="C8" s="94">
        <v>0</v>
      </c>
      <c r="D8" s="94">
        <v>0</v>
      </c>
      <c r="E8" s="94">
        <v>0</v>
      </c>
      <c r="F8" s="94">
        <v>0</v>
      </c>
      <c r="G8" s="94">
        <v>0</v>
      </c>
      <c r="H8" s="94">
        <v>0</v>
      </c>
      <c r="I8" s="94">
        <v>0</v>
      </c>
      <c r="J8" s="94">
        <v>0</v>
      </c>
      <c r="K8" s="94">
        <v>0</v>
      </c>
      <c r="L8" s="94">
        <v>0</v>
      </c>
      <c r="M8" s="94">
        <v>0</v>
      </c>
    </row>
    <row r="9" spans="1:13" ht="12.75">
      <c r="A9" s="93">
        <v>280</v>
      </c>
      <c r="B9" s="93">
        <v>290</v>
      </c>
      <c r="C9" s="94">
        <v>0</v>
      </c>
      <c r="D9" s="94">
        <v>0</v>
      </c>
      <c r="E9" s="94">
        <v>0</v>
      </c>
      <c r="F9" s="94">
        <v>0</v>
      </c>
      <c r="G9" s="94">
        <v>0</v>
      </c>
      <c r="H9" s="94">
        <v>0</v>
      </c>
      <c r="I9" s="94">
        <v>0</v>
      </c>
      <c r="J9" s="94">
        <v>0</v>
      </c>
      <c r="K9" s="94">
        <v>0</v>
      </c>
      <c r="L9" s="94">
        <v>0</v>
      </c>
      <c r="M9" s="94">
        <v>0</v>
      </c>
    </row>
    <row r="10" spans="1:13" ht="12.75">
      <c r="A10" s="93">
        <v>290</v>
      </c>
      <c r="B10" s="93">
        <v>300</v>
      </c>
      <c r="C10" s="94">
        <v>0</v>
      </c>
      <c r="D10" s="94">
        <v>0</v>
      </c>
      <c r="E10" s="94">
        <v>0</v>
      </c>
      <c r="F10" s="94">
        <v>0</v>
      </c>
      <c r="G10" s="94">
        <v>0</v>
      </c>
      <c r="H10" s="94">
        <v>0</v>
      </c>
      <c r="I10" s="94">
        <v>0</v>
      </c>
      <c r="J10" s="94">
        <v>0</v>
      </c>
      <c r="K10" s="94">
        <v>0</v>
      </c>
      <c r="L10" s="94">
        <v>0</v>
      </c>
      <c r="M10" s="94">
        <v>0</v>
      </c>
    </row>
    <row r="11" spans="1:13" ht="12.75">
      <c r="A11" s="93">
        <v>300</v>
      </c>
      <c r="B11" s="93">
        <v>310</v>
      </c>
      <c r="C11" s="94">
        <v>0</v>
      </c>
      <c r="D11" s="94">
        <v>0</v>
      </c>
      <c r="E11" s="94">
        <v>0</v>
      </c>
      <c r="F11" s="94">
        <v>0</v>
      </c>
      <c r="G11" s="94">
        <v>0</v>
      </c>
      <c r="H11" s="94">
        <v>0</v>
      </c>
      <c r="I11" s="94">
        <v>0</v>
      </c>
      <c r="J11" s="94">
        <v>0</v>
      </c>
      <c r="K11" s="94">
        <v>0</v>
      </c>
      <c r="L11" s="94">
        <v>0</v>
      </c>
      <c r="M11" s="94">
        <v>0</v>
      </c>
    </row>
    <row r="12" spans="1:13" ht="12.75">
      <c r="A12" s="93">
        <v>310</v>
      </c>
      <c r="B12" s="93">
        <v>320</v>
      </c>
      <c r="C12" s="94">
        <v>1</v>
      </c>
      <c r="D12" s="94">
        <v>0</v>
      </c>
      <c r="E12" s="94">
        <v>0</v>
      </c>
      <c r="F12" s="94">
        <v>0</v>
      </c>
      <c r="G12" s="94">
        <v>0</v>
      </c>
      <c r="H12" s="94">
        <v>0</v>
      </c>
      <c r="I12" s="94">
        <v>0</v>
      </c>
      <c r="J12" s="94">
        <v>0</v>
      </c>
      <c r="K12" s="94">
        <v>0</v>
      </c>
      <c r="L12" s="94">
        <v>0</v>
      </c>
      <c r="M12" s="94">
        <v>0</v>
      </c>
    </row>
    <row r="13" spans="1:13" ht="12.75">
      <c r="A13" s="93">
        <v>320</v>
      </c>
      <c r="B13" s="93">
        <v>330</v>
      </c>
      <c r="C13" s="94">
        <v>2</v>
      </c>
      <c r="D13" s="94">
        <v>0</v>
      </c>
      <c r="E13" s="94">
        <v>0</v>
      </c>
      <c r="F13" s="94">
        <v>0</v>
      </c>
      <c r="G13" s="94">
        <v>0</v>
      </c>
      <c r="H13" s="94">
        <v>0</v>
      </c>
      <c r="I13" s="94">
        <v>0</v>
      </c>
      <c r="J13" s="94">
        <v>0</v>
      </c>
      <c r="K13" s="94">
        <v>0</v>
      </c>
      <c r="L13" s="94">
        <v>0</v>
      </c>
      <c r="M13" s="94">
        <v>0</v>
      </c>
    </row>
    <row r="14" spans="1:13" ht="12.75">
      <c r="A14" s="93">
        <v>330</v>
      </c>
      <c r="B14" s="93">
        <v>340</v>
      </c>
      <c r="C14" s="94">
        <v>3</v>
      </c>
      <c r="D14" s="94">
        <v>0</v>
      </c>
      <c r="E14" s="94">
        <v>0</v>
      </c>
      <c r="F14" s="94">
        <v>0</v>
      </c>
      <c r="G14" s="94">
        <v>0</v>
      </c>
      <c r="H14" s="94">
        <v>0</v>
      </c>
      <c r="I14" s="94">
        <v>0</v>
      </c>
      <c r="J14" s="94">
        <v>0</v>
      </c>
      <c r="K14" s="94">
        <v>0</v>
      </c>
      <c r="L14" s="94">
        <v>0</v>
      </c>
      <c r="M14" s="94">
        <v>0</v>
      </c>
    </row>
    <row r="15" spans="1:13" ht="12.75">
      <c r="A15" s="93">
        <v>340</v>
      </c>
      <c r="B15" s="93">
        <v>350</v>
      </c>
      <c r="C15" s="94">
        <v>4</v>
      </c>
      <c r="D15" s="94">
        <v>0</v>
      </c>
      <c r="E15" s="94">
        <v>0</v>
      </c>
      <c r="F15" s="94">
        <v>0</v>
      </c>
      <c r="G15" s="94">
        <v>0</v>
      </c>
      <c r="H15" s="94">
        <v>0</v>
      </c>
      <c r="I15" s="94">
        <v>0</v>
      </c>
      <c r="J15" s="94">
        <v>0</v>
      </c>
      <c r="K15" s="94">
        <v>0</v>
      </c>
      <c r="L15" s="94">
        <v>0</v>
      </c>
      <c r="M15" s="94">
        <v>0</v>
      </c>
    </row>
    <row r="16" spans="1:13" ht="12.75">
      <c r="A16" s="93">
        <v>350</v>
      </c>
      <c r="B16" s="93">
        <v>360</v>
      </c>
      <c r="C16" s="94">
        <v>5</v>
      </c>
      <c r="D16" s="94">
        <v>0</v>
      </c>
      <c r="E16" s="94">
        <v>0</v>
      </c>
      <c r="F16" s="94">
        <v>0</v>
      </c>
      <c r="G16" s="94">
        <v>0</v>
      </c>
      <c r="H16" s="94">
        <v>0</v>
      </c>
      <c r="I16" s="94">
        <v>0</v>
      </c>
      <c r="J16" s="94">
        <v>0</v>
      </c>
      <c r="K16" s="94">
        <v>0</v>
      </c>
      <c r="L16" s="94">
        <v>0</v>
      </c>
      <c r="M16" s="94">
        <v>0</v>
      </c>
    </row>
    <row r="17" spans="1:13" ht="12.75">
      <c r="A17" s="93">
        <v>360</v>
      </c>
      <c r="B17" s="93">
        <v>370</v>
      </c>
      <c r="C17" s="94">
        <v>6</v>
      </c>
      <c r="D17" s="94">
        <v>0</v>
      </c>
      <c r="E17" s="94">
        <v>0</v>
      </c>
      <c r="F17" s="94">
        <v>0</v>
      </c>
      <c r="G17" s="94">
        <v>0</v>
      </c>
      <c r="H17" s="94">
        <v>0</v>
      </c>
      <c r="I17" s="94">
        <v>0</v>
      </c>
      <c r="J17" s="94">
        <v>0</v>
      </c>
      <c r="K17" s="94">
        <v>0</v>
      </c>
      <c r="L17" s="94">
        <v>0</v>
      </c>
      <c r="M17" s="94">
        <v>0</v>
      </c>
    </row>
    <row r="18" spans="1:13" ht="12.75">
      <c r="A18" s="93">
        <v>370</v>
      </c>
      <c r="B18" s="93">
        <v>380</v>
      </c>
      <c r="C18" s="94">
        <v>7</v>
      </c>
      <c r="D18" s="94">
        <v>0</v>
      </c>
      <c r="E18" s="94">
        <v>0</v>
      </c>
      <c r="F18" s="94">
        <v>0</v>
      </c>
      <c r="G18" s="94">
        <v>0</v>
      </c>
      <c r="H18" s="94">
        <v>0</v>
      </c>
      <c r="I18" s="94">
        <v>0</v>
      </c>
      <c r="J18" s="94">
        <v>0</v>
      </c>
      <c r="K18" s="94">
        <v>0</v>
      </c>
      <c r="L18" s="94">
        <v>0</v>
      </c>
      <c r="M18" s="94">
        <v>0</v>
      </c>
    </row>
    <row r="19" spans="1:13" ht="12.75">
      <c r="A19" s="93">
        <v>380</v>
      </c>
      <c r="B19" s="93">
        <v>390</v>
      </c>
      <c r="C19" s="94">
        <v>8</v>
      </c>
      <c r="D19" s="94">
        <v>0</v>
      </c>
      <c r="E19" s="94">
        <v>0</v>
      </c>
      <c r="F19" s="94">
        <v>0</v>
      </c>
      <c r="G19" s="94">
        <v>0</v>
      </c>
      <c r="H19" s="94">
        <v>0</v>
      </c>
      <c r="I19" s="94">
        <v>0</v>
      </c>
      <c r="J19" s="94">
        <v>0</v>
      </c>
      <c r="K19" s="94">
        <v>0</v>
      </c>
      <c r="L19" s="94">
        <v>0</v>
      </c>
      <c r="M19" s="94">
        <v>0</v>
      </c>
    </row>
    <row r="20" spans="1:13" ht="12.75">
      <c r="A20" s="93">
        <v>390</v>
      </c>
      <c r="B20" s="93">
        <v>400</v>
      </c>
      <c r="C20" s="94">
        <v>9</v>
      </c>
      <c r="D20" s="94">
        <v>0</v>
      </c>
      <c r="E20" s="94">
        <v>0</v>
      </c>
      <c r="F20" s="94">
        <v>0</v>
      </c>
      <c r="G20" s="94">
        <v>0</v>
      </c>
      <c r="H20" s="94">
        <v>0</v>
      </c>
      <c r="I20" s="94">
        <v>0</v>
      </c>
      <c r="J20" s="94">
        <v>0</v>
      </c>
      <c r="K20" s="94">
        <v>0</v>
      </c>
      <c r="L20" s="94">
        <v>0</v>
      </c>
      <c r="M20" s="94">
        <v>0</v>
      </c>
    </row>
    <row r="21" spans="1:13" ht="12.75">
      <c r="A21" s="93">
        <v>400</v>
      </c>
      <c r="B21" s="93">
        <v>410</v>
      </c>
      <c r="C21" s="94">
        <v>10</v>
      </c>
      <c r="D21" s="94">
        <v>0</v>
      </c>
      <c r="E21" s="94">
        <v>0</v>
      </c>
      <c r="F21" s="94">
        <v>0</v>
      </c>
      <c r="G21" s="94">
        <v>0</v>
      </c>
      <c r="H21" s="94">
        <v>0</v>
      </c>
      <c r="I21" s="94">
        <v>0</v>
      </c>
      <c r="J21" s="94">
        <v>0</v>
      </c>
      <c r="K21" s="94">
        <v>0</v>
      </c>
      <c r="L21" s="94">
        <v>0</v>
      </c>
      <c r="M21" s="94">
        <v>0</v>
      </c>
    </row>
    <row r="22" spans="1:13" ht="12.75">
      <c r="A22" s="93">
        <v>410</v>
      </c>
      <c r="B22" s="93">
        <v>420</v>
      </c>
      <c r="C22" s="94">
        <v>11</v>
      </c>
      <c r="D22" s="94">
        <v>0</v>
      </c>
      <c r="E22" s="94">
        <v>0</v>
      </c>
      <c r="F22" s="94">
        <v>0</v>
      </c>
      <c r="G22" s="94">
        <v>0</v>
      </c>
      <c r="H22" s="94">
        <v>0</v>
      </c>
      <c r="I22" s="94">
        <v>0</v>
      </c>
      <c r="J22" s="94">
        <v>0</v>
      </c>
      <c r="K22" s="94">
        <v>0</v>
      </c>
      <c r="L22" s="94">
        <v>0</v>
      </c>
      <c r="M22" s="94">
        <v>0</v>
      </c>
    </row>
    <row r="23" spans="1:13" ht="12.75">
      <c r="A23" s="93">
        <v>420</v>
      </c>
      <c r="B23" s="93">
        <v>430</v>
      </c>
      <c r="C23" s="94">
        <v>12</v>
      </c>
      <c r="D23" s="94">
        <v>0</v>
      </c>
      <c r="E23" s="94">
        <v>0</v>
      </c>
      <c r="F23" s="94">
        <v>0</v>
      </c>
      <c r="G23" s="94">
        <v>0</v>
      </c>
      <c r="H23" s="94">
        <v>0</v>
      </c>
      <c r="I23" s="94">
        <v>0</v>
      </c>
      <c r="J23" s="94">
        <v>0</v>
      </c>
      <c r="K23" s="94">
        <v>0</v>
      </c>
      <c r="L23" s="94">
        <v>0</v>
      </c>
      <c r="M23" s="94">
        <v>0</v>
      </c>
    </row>
    <row r="24" spans="1:13" ht="12.75">
      <c r="A24" s="93">
        <v>430</v>
      </c>
      <c r="B24" s="93">
        <v>440</v>
      </c>
      <c r="C24" s="94">
        <v>13</v>
      </c>
      <c r="D24" s="94">
        <v>0</v>
      </c>
      <c r="E24" s="94">
        <v>0</v>
      </c>
      <c r="F24" s="94">
        <v>0</v>
      </c>
      <c r="G24" s="94">
        <v>0</v>
      </c>
      <c r="H24" s="94">
        <v>0</v>
      </c>
      <c r="I24" s="94">
        <v>0</v>
      </c>
      <c r="J24" s="94">
        <v>0</v>
      </c>
      <c r="K24" s="94">
        <v>0</v>
      </c>
      <c r="L24" s="94">
        <v>0</v>
      </c>
      <c r="M24" s="94">
        <v>0</v>
      </c>
    </row>
    <row r="25" spans="1:13" ht="12.75">
      <c r="A25" s="93">
        <v>440</v>
      </c>
      <c r="B25" s="93">
        <v>450</v>
      </c>
      <c r="C25" s="94">
        <v>14</v>
      </c>
      <c r="D25" s="94">
        <v>1</v>
      </c>
      <c r="E25" s="94">
        <v>0</v>
      </c>
      <c r="F25" s="94">
        <v>0</v>
      </c>
      <c r="G25" s="94">
        <v>0</v>
      </c>
      <c r="H25" s="94">
        <v>0</v>
      </c>
      <c r="I25" s="94">
        <v>0</v>
      </c>
      <c r="J25" s="94">
        <v>0</v>
      </c>
      <c r="K25" s="94">
        <v>0</v>
      </c>
      <c r="L25" s="94">
        <v>0</v>
      </c>
      <c r="M25" s="94">
        <v>0</v>
      </c>
    </row>
    <row r="26" spans="1:13" ht="12.75">
      <c r="A26" s="93">
        <v>450</v>
      </c>
      <c r="B26" s="93">
        <v>460</v>
      </c>
      <c r="C26" s="94">
        <v>15</v>
      </c>
      <c r="D26" s="94">
        <v>2</v>
      </c>
      <c r="E26" s="94">
        <v>0</v>
      </c>
      <c r="F26" s="94">
        <v>0</v>
      </c>
      <c r="G26" s="94">
        <v>0</v>
      </c>
      <c r="H26" s="94">
        <v>0</v>
      </c>
      <c r="I26" s="94">
        <v>0</v>
      </c>
      <c r="J26" s="94">
        <v>0</v>
      </c>
      <c r="K26" s="94">
        <v>0</v>
      </c>
      <c r="L26" s="94">
        <v>0</v>
      </c>
      <c r="M26" s="94">
        <v>0</v>
      </c>
    </row>
    <row r="27" spans="1:13" ht="12.75">
      <c r="A27" s="93">
        <v>460</v>
      </c>
      <c r="B27" s="93">
        <v>470</v>
      </c>
      <c r="C27" s="94">
        <v>16</v>
      </c>
      <c r="D27" s="94">
        <v>3</v>
      </c>
      <c r="E27" s="94">
        <v>0</v>
      </c>
      <c r="F27" s="94">
        <v>0</v>
      </c>
      <c r="G27" s="94">
        <v>0</v>
      </c>
      <c r="H27" s="94">
        <v>0</v>
      </c>
      <c r="I27" s="94">
        <v>0</v>
      </c>
      <c r="J27" s="94">
        <v>0</v>
      </c>
      <c r="K27" s="94">
        <v>0</v>
      </c>
      <c r="L27" s="94">
        <v>0</v>
      </c>
      <c r="M27" s="94">
        <v>0</v>
      </c>
    </row>
    <row r="28" spans="1:13" ht="12.75">
      <c r="A28" s="93">
        <v>470</v>
      </c>
      <c r="B28" s="93">
        <v>480</v>
      </c>
      <c r="C28" s="94">
        <v>17</v>
      </c>
      <c r="D28" s="94">
        <v>4</v>
      </c>
      <c r="E28" s="94">
        <v>0</v>
      </c>
      <c r="F28" s="94">
        <v>0</v>
      </c>
      <c r="G28" s="94">
        <v>0</v>
      </c>
      <c r="H28" s="94">
        <v>0</v>
      </c>
      <c r="I28" s="94">
        <v>0</v>
      </c>
      <c r="J28" s="94">
        <v>0</v>
      </c>
      <c r="K28" s="94">
        <v>0</v>
      </c>
      <c r="L28" s="94">
        <v>0</v>
      </c>
      <c r="M28" s="94">
        <v>0</v>
      </c>
    </row>
    <row r="29" spans="1:13" ht="12.75">
      <c r="A29" s="93">
        <v>480</v>
      </c>
      <c r="B29" s="93">
        <v>490</v>
      </c>
      <c r="C29" s="94">
        <v>18</v>
      </c>
      <c r="D29" s="94">
        <v>5</v>
      </c>
      <c r="E29" s="94">
        <v>0</v>
      </c>
      <c r="F29" s="94">
        <v>0</v>
      </c>
      <c r="G29" s="94">
        <v>0</v>
      </c>
      <c r="H29" s="94">
        <v>0</v>
      </c>
      <c r="I29" s="94">
        <v>0</v>
      </c>
      <c r="J29" s="94">
        <v>0</v>
      </c>
      <c r="K29" s="94">
        <v>0</v>
      </c>
      <c r="L29" s="94">
        <v>0</v>
      </c>
      <c r="M29" s="94">
        <v>0</v>
      </c>
    </row>
    <row r="30" spans="1:13" ht="12.75">
      <c r="A30" s="93">
        <v>490</v>
      </c>
      <c r="B30" s="93">
        <v>500</v>
      </c>
      <c r="C30" s="94">
        <v>19</v>
      </c>
      <c r="D30" s="94">
        <v>6</v>
      </c>
      <c r="E30" s="94">
        <v>0</v>
      </c>
      <c r="F30" s="94">
        <v>0</v>
      </c>
      <c r="G30" s="94">
        <v>0</v>
      </c>
      <c r="H30" s="94">
        <v>0</v>
      </c>
      <c r="I30" s="94">
        <v>0</v>
      </c>
      <c r="J30" s="94">
        <v>0</v>
      </c>
      <c r="K30" s="94">
        <v>0</v>
      </c>
      <c r="L30" s="94">
        <v>0</v>
      </c>
      <c r="M30" s="94">
        <v>0</v>
      </c>
    </row>
    <row r="31" spans="1:13" ht="12.75">
      <c r="A31" s="93">
        <v>500</v>
      </c>
      <c r="B31" s="93">
        <v>520</v>
      </c>
      <c r="C31" s="94">
        <v>20</v>
      </c>
      <c r="D31" s="94">
        <v>7</v>
      </c>
      <c r="E31" s="94">
        <v>0</v>
      </c>
      <c r="F31" s="94">
        <v>0</v>
      </c>
      <c r="G31" s="94">
        <v>0</v>
      </c>
      <c r="H31" s="94">
        <v>0</v>
      </c>
      <c r="I31" s="94">
        <v>0</v>
      </c>
      <c r="J31" s="94">
        <v>0</v>
      </c>
      <c r="K31" s="94">
        <v>0</v>
      </c>
      <c r="L31" s="94">
        <v>0</v>
      </c>
      <c r="M31" s="94">
        <v>0</v>
      </c>
    </row>
    <row r="32" spans="1:13" ht="12.75">
      <c r="A32" s="93">
        <v>520</v>
      </c>
      <c r="B32" s="93">
        <v>540</v>
      </c>
      <c r="C32" s="94">
        <v>22</v>
      </c>
      <c r="D32" s="94">
        <v>9</v>
      </c>
      <c r="E32" s="94">
        <v>0</v>
      </c>
      <c r="F32" s="94">
        <v>0</v>
      </c>
      <c r="G32" s="94">
        <v>0</v>
      </c>
      <c r="H32" s="94">
        <v>0</v>
      </c>
      <c r="I32" s="94">
        <v>0</v>
      </c>
      <c r="J32" s="94">
        <v>0</v>
      </c>
      <c r="K32" s="94">
        <v>0</v>
      </c>
      <c r="L32" s="94">
        <v>0</v>
      </c>
      <c r="M32" s="94">
        <v>0</v>
      </c>
    </row>
    <row r="33" spans="1:13" ht="12.75">
      <c r="A33" s="93">
        <v>540</v>
      </c>
      <c r="B33" s="93">
        <v>560</v>
      </c>
      <c r="C33" s="94">
        <v>24</v>
      </c>
      <c r="D33" s="94">
        <v>11</v>
      </c>
      <c r="E33" s="94">
        <v>0</v>
      </c>
      <c r="F33" s="94">
        <v>0</v>
      </c>
      <c r="G33" s="94">
        <v>0</v>
      </c>
      <c r="H33" s="94">
        <v>0</v>
      </c>
      <c r="I33" s="94">
        <v>0</v>
      </c>
      <c r="J33" s="94">
        <v>0</v>
      </c>
      <c r="K33" s="94">
        <v>0</v>
      </c>
      <c r="L33" s="94">
        <v>0</v>
      </c>
      <c r="M33" s="94">
        <v>0</v>
      </c>
    </row>
    <row r="34" spans="1:13" ht="12.75">
      <c r="A34" s="93">
        <v>560</v>
      </c>
      <c r="B34" s="93">
        <v>580</v>
      </c>
      <c r="C34" s="94">
        <v>26</v>
      </c>
      <c r="D34" s="94">
        <v>13</v>
      </c>
      <c r="E34" s="94">
        <v>0</v>
      </c>
      <c r="F34" s="94">
        <v>0</v>
      </c>
      <c r="G34" s="94">
        <v>0</v>
      </c>
      <c r="H34" s="94">
        <v>0</v>
      </c>
      <c r="I34" s="94">
        <v>0</v>
      </c>
      <c r="J34" s="94">
        <v>0</v>
      </c>
      <c r="K34" s="94">
        <v>0</v>
      </c>
      <c r="L34" s="94">
        <v>0</v>
      </c>
      <c r="M34" s="94">
        <v>0</v>
      </c>
    </row>
    <row r="35" spans="1:13" ht="12.75">
      <c r="A35" s="93">
        <v>580</v>
      </c>
      <c r="B35" s="93">
        <v>600</v>
      </c>
      <c r="C35" s="94">
        <v>28</v>
      </c>
      <c r="D35" s="94">
        <v>15</v>
      </c>
      <c r="E35" s="94">
        <v>2</v>
      </c>
      <c r="F35" s="94">
        <v>0</v>
      </c>
      <c r="G35" s="94">
        <v>0</v>
      </c>
      <c r="H35" s="94">
        <v>0</v>
      </c>
      <c r="I35" s="94">
        <v>0</v>
      </c>
      <c r="J35" s="94">
        <v>0</v>
      </c>
      <c r="K35" s="94">
        <v>0</v>
      </c>
      <c r="L35" s="94">
        <v>0</v>
      </c>
      <c r="M35" s="94">
        <v>0</v>
      </c>
    </row>
    <row r="36" spans="1:13" ht="12.75">
      <c r="A36" s="93">
        <v>600</v>
      </c>
      <c r="B36" s="93">
        <v>620</v>
      </c>
      <c r="C36" s="94">
        <v>30</v>
      </c>
      <c r="D36" s="94">
        <v>17</v>
      </c>
      <c r="E36" s="94">
        <v>4</v>
      </c>
      <c r="F36" s="94">
        <v>0</v>
      </c>
      <c r="G36" s="94">
        <v>0</v>
      </c>
      <c r="H36" s="94">
        <v>0</v>
      </c>
      <c r="I36" s="94">
        <v>0</v>
      </c>
      <c r="J36" s="94">
        <v>0</v>
      </c>
      <c r="K36" s="94">
        <v>0</v>
      </c>
      <c r="L36" s="94">
        <v>0</v>
      </c>
      <c r="M36" s="94">
        <v>0</v>
      </c>
    </row>
    <row r="37" spans="1:13" ht="12.75">
      <c r="A37" s="93">
        <v>620</v>
      </c>
      <c r="B37" s="93">
        <v>640</v>
      </c>
      <c r="C37" s="94">
        <v>32</v>
      </c>
      <c r="D37" s="94">
        <v>19</v>
      </c>
      <c r="E37" s="94">
        <v>6</v>
      </c>
      <c r="F37" s="94">
        <v>0</v>
      </c>
      <c r="G37" s="94">
        <v>0</v>
      </c>
      <c r="H37" s="94">
        <v>0</v>
      </c>
      <c r="I37" s="94">
        <v>0</v>
      </c>
      <c r="J37" s="94">
        <v>0</v>
      </c>
      <c r="K37" s="94">
        <v>0</v>
      </c>
      <c r="L37" s="94">
        <v>0</v>
      </c>
      <c r="M37" s="94">
        <v>0</v>
      </c>
    </row>
    <row r="38" spans="1:13" ht="12.75">
      <c r="A38" s="93">
        <v>640</v>
      </c>
      <c r="B38" s="93">
        <v>660</v>
      </c>
      <c r="C38" s="94">
        <v>34</v>
      </c>
      <c r="D38" s="94">
        <v>21</v>
      </c>
      <c r="E38" s="94">
        <v>8</v>
      </c>
      <c r="F38" s="94">
        <v>0</v>
      </c>
      <c r="G38" s="94">
        <v>0</v>
      </c>
      <c r="H38" s="94">
        <v>0</v>
      </c>
      <c r="I38" s="94">
        <v>0</v>
      </c>
      <c r="J38" s="94">
        <v>0</v>
      </c>
      <c r="K38" s="94">
        <v>0</v>
      </c>
      <c r="L38" s="94">
        <v>0</v>
      </c>
      <c r="M38" s="94">
        <v>0</v>
      </c>
    </row>
    <row r="39" spans="1:13" ht="12.75">
      <c r="A39" s="93">
        <v>660</v>
      </c>
      <c r="B39" s="93">
        <v>680</v>
      </c>
      <c r="C39" s="94">
        <v>36</v>
      </c>
      <c r="D39" s="94">
        <v>23</v>
      </c>
      <c r="E39" s="94">
        <v>10</v>
      </c>
      <c r="F39" s="94">
        <v>0</v>
      </c>
      <c r="G39" s="94">
        <v>0</v>
      </c>
      <c r="H39" s="94">
        <v>0</v>
      </c>
      <c r="I39" s="94">
        <v>0</v>
      </c>
      <c r="J39" s="94">
        <v>0</v>
      </c>
      <c r="K39" s="94">
        <v>0</v>
      </c>
      <c r="L39" s="94">
        <v>0</v>
      </c>
      <c r="M39" s="94">
        <v>0</v>
      </c>
    </row>
    <row r="40" spans="1:13" ht="12.75">
      <c r="A40" s="93">
        <v>680</v>
      </c>
      <c r="B40" s="93">
        <v>700</v>
      </c>
      <c r="C40" s="94">
        <v>38</v>
      </c>
      <c r="D40" s="94">
        <v>25</v>
      </c>
      <c r="E40" s="94">
        <v>12</v>
      </c>
      <c r="F40" s="94">
        <v>0</v>
      </c>
      <c r="G40" s="94">
        <v>0</v>
      </c>
      <c r="H40" s="94">
        <v>0</v>
      </c>
      <c r="I40" s="94">
        <v>0</v>
      </c>
      <c r="J40" s="94">
        <v>0</v>
      </c>
      <c r="K40" s="94">
        <v>0</v>
      </c>
      <c r="L40" s="94">
        <v>0</v>
      </c>
      <c r="M40" s="94">
        <v>0</v>
      </c>
    </row>
    <row r="41" spans="1:13" ht="12.75">
      <c r="A41" s="93">
        <v>700</v>
      </c>
      <c r="B41" s="93">
        <v>720</v>
      </c>
      <c r="C41" s="94">
        <v>40</v>
      </c>
      <c r="D41" s="94">
        <v>27</v>
      </c>
      <c r="E41" s="94">
        <v>14</v>
      </c>
      <c r="F41" s="94">
        <v>1</v>
      </c>
      <c r="G41" s="94">
        <v>0</v>
      </c>
      <c r="H41" s="94">
        <v>0</v>
      </c>
      <c r="I41" s="94">
        <v>0</v>
      </c>
      <c r="J41" s="94">
        <v>0</v>
      </c>
      <c r="K41" s="94">
        <v>0</v>
      </c>
      <c r="L41" s="94">
        <v>0</v>
      </c>
      <c r="M41" s="94">
        <v>0</v>
      </c>
    </row>
    <row r="42" spans="1:13" ht="12.75">
      <c r="A42" s="93">
        <v>720</v>
      </c>
      <c r="B42" s="93">
        <v>740</v>
      </c>
      <c r="C42" s="94">
        <v>42</v>
      </c>
      <c r="D42" s="94">
        <v>29</v>
      </c>
      <c r="E42" s="94">
        <v>16</v>
      </c>
      <c r="F42" s="94">
        <v>3</v>
      </c>
      <c r="G42" s="94">
        <v>0</v>
      </c>
      <c r="H42" s="94">
        <v>0</v>
      </c>
      <c r="I42" s="94">
        <v>0</v>
      </c>
      <c r="J42" s="94">
        <v>0</v>
      </c>
      <c r="K42" s="94">
        <v>0</v>
      </c>
      <c r="L42" s="94">
        <v>0</v>
      </c>
      <c r="M42" s="94">
        <v>0</v>
      </c>
    </row>
    <row r="43" spans="1:13" ht="12.75">
      <c r="A43" s="93">
        <v>740</v>
      </c>
      <c r="B43" s="93">
        <v>760</v>
      </c>
      <c r="C43" s="94">
        <v>44</v>
      </c>
      <c r="D43" s="94">
        <v>31</v>
      </c>
      <c r="E43" s="94">
        <v>18</v>
      </c>
      <c r="F43" s="94">
        <v>5</v>
      </c>
      <c r="G43" s="94">
        <v>0</v>
      </c>
      <c r="H43" s="94">
        <v>0</v>
      </c>
      <c r="I43" s="94">
        <v>0</v>
      </c>
      <c r="J43" s="94">
        <v>0</v>
      </c>
      <c r="K43" s="94">
        <v>0</v>
      </c>
      <c r="L43" s="94">
        <v>0</v>
      </c>
      <c r="M43" s="94">
        <v>0</v>
      </c>
    </row>
    <row r="44" spans="1:13" ht="12.75">
      <c r="A44" s="93">
        <v>760</v>
      </c>
      <c r="B44" s="93">
        <v>780</v>
      </c>
      <c r="C44" s="94">
        <v>46</v>
      </c>
      <c r="D44" s="94">
        <v>33</v>
      </c>
      <c r="E44" s="94">
        <v>20</v>
      </c>
      <c r="F44" s="94">
        <v>7</v>
      </c>
      <c r="G44" s="94">
        <v>0</v>
      </c>
      <c r="H44" s="94">
        <v>0</v>
      </c>
      <c r="I44" s="94">
        <v>0</v>
      </c>
      <c r="J44" s="94">
        <v>0</v>
      </c>
      <c r="K44" s="94">
        <v>0</v>
      </c>
      <c r="L44" s="94">
        <v>0</v>
      </c>
      <c r="M44" s="94">
        <v>0</v>
      </c>
    </row>
    <row r="45" spans="1:13" ht="12.75">
      <c r="A45" s="93">
        <v>780</v>
      </c>
      <c r="B45" s="93">
        <v>800</v>
      </c>
      <c r="C45" s="94">
        <v>48</v>
      </c>
      <c r="D45" s="94">
        <v>35</v>
      </c>
      <c r="E45" s="94">
        <v>22</v>
      </c>
      <c r="F45" s="94">
        <v>9</v>
      </c>
      <c r="G45" s="94">
        <v>0</v>
      </c>
      <c r="H45" s="94">
        <v>0</v>
      </c>
      <c r="I45" s="94">
        <v>0</v>
      </c>
      <c r="J45" s="94">
        <v>0</v>
      </c>
      <c r="K45" s="94">
        <v>0</v>
      </c>
      <c r="L45" s="94">
        <v>0</v>
      </c>
      <c r="M45" s="94">
        <v>0</v>
      </c>
    </row>
    <row r="46" spans="1:13" ht="12.75">
      <c r="A46" s="93">
        <v>800</v>
      </c>
      <c r="B46" s="93">
        <v>820</v>
      </c>
      <c r="C46" s="94">
        <v>50</v>
      </c>
      <c r="D46" s="94">
        <v>37</v>
      </c>
      <c r="E46" s="94">
        <v>24</v>
      </c>
      <c r="F46" s="94">
        <v>11</v>
      </c>
      <c r="G46" s="94">
        <v>0</v>
      </c>
      <c r="H46" s="94">
        <v>0</v>
      </c>
      <c r="I46" s="94">
        <v>0</v>
      </c>
      <c r="J46" s="94">
        <v>0</v>
      </c>
      <c r="K46" s="94">
        <v>0</v>
      </c>
      <c r="L46" s="94">
        <v>0</v>
      </c>
      <c r="M46" s="94">
        <v>0</v>
      </c>
    </row>
    <row r="47" spans="1:13" ht="12.75">
      <c r="A47" s="93">
        <v>820</v>
      </c>
      <c r="B47" s="93">
        <v>840</v>
      </c>
      <c r="C47" s="94">
        <v>52</v>
      </c>
      <c r="D47" s="94">
        <v>39</v>
      </c>
      <c r="E47" s="94">
        <v>26</v>
      </c>
      <c r="F47" s="94">
        <v>13</v>
      </c>
      <c r="G47" s="94">
        <v>0</v>
      </c>
      <c r="H47" s="94">
        <v>0</v>
      </c>
      <c r="I47" s="94">
        <v>0</v>
      </c>
      <c r="J47" s="94">
        <v>0</v>
      </c>
      <c r="K47" s="94">
        <v>0</v>
      </c>
      <c r="L47" s="94">
        <v>0</v>
      </c>
      <c r="M47" s="94">
        <v>0</v>
      </c>
    </row>
    <row r="48" spans="1:13" ht="12.75">
      <c r="A48" s="93">
        <v>840</v>
      </c>
      <c r="B48" s="93">
        <v>860</v>
      </c>
      <c r="C48" s="94">
        <v>54</v>
      </c>
      <c r="D48" s="94">
        <v>41</v>
      </c>
      <c r="E48" s="94">
        <v>28</v>
      </c>
      <c r="F48" s="94">
        <v>15</v>
      </c>
      <c r="G48" s="94">
        <v>2</v>
      </c>
      <c r="H48" s="94">
        <v>0</v>
      </c>
      <c r="I48" s="94">
        <v>0</v>
      </c>
      <c r="J48" s="94">
        <v>0</v>
      </c>
      <c r="K48" s="94">
        <v>0</v>
      </c>
      <c r="L48" s="94">
        <v>0</v>
      </c>
      <c r="M48" s="94">
        <v>0</v>
      </c>
    </row>
    <row r="49" spans="1:13" ht="12.75">
      <c r="A49" s="93">
        <v>860</v>
      </c>
      <c r="B49" s="93">
        <v>880</v>
      </c>
      <c r="C49" s="94">
        <v>56</v>
      </c>
      <c r="D49" s="94">
        <v>43</v>
      </c>
      <c r="E49" s="94">
        <v>30</v>
      </c>
      <c r="F49" s="94">
        <v>17</v>
      </c>
      <c r="G49" s="94">
        <v>4</v>
      </c>
      <c r="H49" s="94">
        <v>0</v>
      </c>
      <c r="I49" s="94">
        <v>0</v>
      </c>
      <c r="J49" s="94">
        <v>0</v>
      </c>
      <c r="K49" s="94">
        <v>0</v>
      </c>
      <c r="L49" s="94">
        <v>0</v>
      </c>
      <c r="M49" s="94">
        <v>0</v>
      </c>
    </row>
    <row r="50" spans="1:13" ht="12.75">
      <c r="A50" s="93">
        <v>880</v>
      </c>
      <c r="B50" s="93">
        <v>900</v>
      </c>
      <c r="C50" s="94">
        <v>58</v>
      </c>
      <c r="D50" s="94">
        <v>45</v>
      </c>
      <c r="E50" s="94">
        <v>32</v>
      </c>
      <c r="F50" s="94">
        <v>19</v>
      </c>
      <c r="G50" s="94">
        <v>6</v>
      </c>
      <c r="H50" s="94">
        <v>0</v>
      </c>
      <c r="I50" s="94">
        <v>0</v>
      </c>
      <c r="J50" s="94">
        <v>0</v>
      </c>
      <c r="K50" s="94">
        <v>0</v>
      </c>
      <c r="L50" s="94">
        <v>0</v>
      </c>
      <c r="M50" s="94">
        <v>0</v>
      </c>
    </row>
    <row r="51" spans="1:13" ht="12.75">
      <c r="A51" s="93">
        <v>900</v>
      </c>
      <c r="B51" s="93">
        <v>920</v>
      </c>
      <c r="C51" s="94">
        <v>61</v>
      </c>
      <c r="D51" s="94">
        <v>47</v>
      </c>
      <c r="E51" s="94">
        <v>34</v>
      </c>
      <c r="F51" s="94">
        <v>21</v>
      </c>
      <c r="G51" s="94">
        <v>8</v>
      </c>
      <c r="H51" s="94">
        <v>0</v>
      </c>
      <c r="I51" s="94">
        <v>0</v>
      </c>
      <c r="J51" s="94">
        <v>0</v>
      </c>
      <c r="K51" s="94">
        <v>0</v>
      </c>
      <c r="L51" s="94">
        <v>0</v>
      </c>
      <c r="M51" s="94">
        <v>0</v>
      </c>
    </row>
    <row r="52" spans="1:13" ht="12.75">
      <c r="A52" s="93">
        <v>920</v>
      </c>
      <c r="B52" s="93">
        <v>940</v>
      </c>
      <c r="C52" s="94">
        <v>64</v>
      </c>
      <c r="D52" s="94">
        <v>49</v>
      </c>
      <c r="E52" s="94">
        <v>36</v>
      </c>
      <c r="F52" s="94">
        <v>23</v>
      </c>
      <c r="G52" s="94">
        <v>10</v>
      </c>
      <c r="H52" s="94">
        <v>0</v>
      </c>
      <c r="I52" s="94">
        <v>0</v>
      </c>
      <c r="J52" s="94">
        <v>0</v>
      </c>
      <c r="K52" s="94">
        <v>0</v>
      </c>
      <c r="L52" s="94">
        <v>0</v>
      </c>
      <c r="M52" s="94">
        <v>0</v>
      </c>
    </row>
    <row r="53" spans="1:13" ht="12.75">
      <c r="A53" s="93">
        <v>940</v>
      </c>
      <c r="B53" s="93">
        <v>960</v>
      </c>
      <c r="C53" s="94">
        <v>67</v>
      </c>
      <c r="D53" s="94">
        <v>51</v>
      </c>
      <c r="E53" s="94">
        <v>38</v>
      </c>
      <c r="F53" s="94">
        <v>25</v>
      </c>
      <c r="G53" s="94">
        <v>12</v>
      </c>
      <c r="H53" s="94">
        <v>0</v>
      </c>
      <c r="I53" s="94">
        <v>0</v>
      </c>
      <c r="J53" s="94">
        <v>0</v>
      </c>
      <c r="K53" s="94">
        <v>0</v>
      </c>
      <c r="L53" s="94">
        <v>0</v>
      </c>
      <c r="M53" s="94">
        <v>0</v>
      </c>
    </row>
    <row r="54" spans="1:13" ht="12.75">
      <c r="A54" s="93">
        <v>960</v>
      </c>
      <c r="B54" s="93">
        <v>980</v>
      </c>
      <c r="C54" s="94">
        <v>70</v>
      </c>
      <c r="D54" s="94">
        <v>53</v>
      </c>
      <c r="E54" s="94">
        <v>40</v>
      </c>
      <c r="F54" s="94">
        <v>27</v>
      </c>
      <c r="G54" s="94">
        <v>14</v>
      </c>
      <c r="H54" s="94">
        <v>1</v>
      </c>
      <c r="I54" s="94">
        <v>0</v>
      </c>
      <c r="J54" s="94">
        <v>0</v>
      </c>
      <c r="K54" s="94">
        <v>0</v>
      </c>
      <c r="L54" s="94">
        <v>0</v>
      </c>
      <c r="M54" s="94">
        <v>0</v>
      </c>
    </row>
    <row r="55" spans="1:13" ht="12.75">
      <c r="A55" s="93">
        <v>980</v>
      </c>
      <c r="B55" s="93">
        <v>1000</v>
      </c>
      <c r="C55" s="94">
        <v>73</v>
      </c>
      <c r="D55" s="94">
        <v>55</v>
      </c>
      <c r="E55" s="94">
        <v>42</v>
      </c>
      <c r="F55" s="94">
        <v>29</v>
      </c>
      <c r="G55" s="94">
        <v>16</v>
      </c>
      <c r="H55" s="94">
        <v>3</v>
      </c>
      <c r="I55" s="94">
        <v>0</v>
      </c>
      <c r="J55" s="94">
        <v>0</v>
      </c>
      <c r="K55" s="94">
        <v>0</v>
      </c>
      <c r="L55" s="94">
        <v>0</v>
      </c>
      <c r="M55" s="94">
        <v>0</v>
      </c>
    </row>
    <row r="56" spans="1:13" ht="12.75">
      <c r="A56" s="93">
        <v>1000</v>
      </c>
      <c r="B56" s="93">
        <v>1020</v>
      </c>
      <c r="C56" s="94">
        <v>76</v>
      </c>
      <c r="D56" s="94">
        <v>57</v>
      </c>
      <c r="E56" s="94">
        <v>44</v>
      </c>
      <c r="F56" s="94">
        <v>31</v>
      </c>
      <c r="G56" s="94">
        <v>18</v>
      </c>
      <c r="H56" s="94">
        <v>5</v>
      </c>
      <c r="I56" s="94">
        <v>0</v>
      </c>
      <c r="J56" s="94">
        <v>0</v>
      </c>
      <c r="K56" s="94">
        <v>0</v>
      </c>
      <c r="L56" s="94">
        <v>0</v>
      </c>
      <c r="M56" s="94">
        <v>0</v>
      </c>
    </row>
    <row r="57" spans="1:13" ht="12.75">
      <c r="A57" s="93">
        <v>1020</v>
      </c>
      <c r="B57" s="93">
        <v>1040</v>
      </c>
      <c r="C57" s="94">
        <v>79</v>
      </c>
      <c r="D57" s="94">
        <v>59</v>
      </c>
      <c r="E57" s="94">
        <v>46</v>
      </c>
      <c r="F57" s="94">
        <v>33</v>
      </c>
      <c r="G57" s="94">
        <v>20</v>
      </c>
      <c r="H57" s="94">
        <v>7</v>
      </c>
      <c r="I57" s="94">
        <v>0</v>
      </c>
      <c r="J57" s="94">
        <v>0</v>
      </c>
      <c r="K57" s="94">
        <v>0</v>
      </c>
      <c r="L57" s="94">
        <v>0</v>
      </c>
      <c r="M57" s="94">
        <v>0</v>
      </c>
    </row>
    <row r="58" spans="1:13" ht="12.75">
      <c r="A58" s="93">
        <v>1040</v>
      </c>
      <c r="B58" s="93">
        <v>1060</v>
      </c>
      <c r="C58" s="94">
        <v>82</v>
      </c>
      <c r="D58" s="94">
        <v>62</v>
      </c>
      <c r="E58" s="94">
        <v>48</v>
      </c>
      <c r="F58" s="94">
        <v>35</v>
      </c>
      <c r="G58" s="94">
        <v>22</v>
      </c>
      <c r="H58" s="94">
        <v>9</v>
      </c>
      <c r="I58" s="94">
        <v>0</v>
      </c>
      <c r="J58" s="94">
        <v>0</v>
      </c>
      <c r="K58" s="94">
        <v>0</v>
      </c>
      <c r="L58" s="94">
        <v>0</v>
      </c>
      <c r="M58" s="94">
        <v>0</v>
      </c>
    </row>
    <row r="59" spans="1:13" ht="12.75">
      <c r="A59" s="93">
        <v>1060</v>
      </c>
      <c r="B59" s="93">
        <v>1080</v>
      </c>
      <c r="C59" s="94">
        <v>85</v>
      </c>
      <c r="D59" s="94">
        <v>65</v>
      </c>
      <c r="E59" s="94">
        <v>50</v>
      </c>
      <c r="F59" s="94">
        <v>37</v>
      </c>
      <c r="G59" s="94">
        <v>24</v>
      </c>
      <c r="H59" s="94">
        <v>11</v>
      </c>
      <c r="I59" s="94">
        <v>0</v>
      </c>
      <c r="J59" s="94">
        <v>0</v>
      </c>
      <c r="K59" s="94">
        <v>0</v>
      </c>
      <c r="L59" s="94">
        <v>0</v>
      </c>
      <c r="M59" s="94">
        <v>0</v>
      </c>
    </row>
    <row r="60" spans="1:13" ht="12.75">
      <c r="A60" s="93">
        <v>1080</v>
      </c>
      <c r="B60" s="93">
        <v>1100</v>
      </c>
      <c r="C60" s="94">
        <v>88</v>
      </c>
      <c r="D60" s="94">
        <v>68</v>
      </c>
      <c r="E60" s="94">
        <v>52</v>
      </c>
      <c r="F60" s="94">
        <v>39</v>
      </c>
      <c r="G60" s="94">
        <v>26</v>
      </c>
      <c r="H60" s="94">
        <v>13</v>
      </c>
      <c r="I60" s="94">
        <v>0</v>
      </c>
      <c r="J60" s="94">
        <v>0</v>
      </c>
      <c r="K60" s="94">
        <v>0</v>
      </c>
      <c r="L60" s="94">
        <v>0</v>
      </c>
      <c r="M60" s="94">
        <v>0</v>
      </c>
    </row>
    <row r="61" spans="1:13" ht="12.75">
      <c r="A61" s="93">
        <v>1100</v>
      </c>
      <c r="B61" s="93">
        <v>1120</v>
      </c>
      <c r="C61" s="94">
        <v>91</v>
      </c>
      <c r="D61" s="94">
        <v>71</v>
      </c>
      <c r="E61" s="94">
        <v>54</v>
      </c>
      <c r="F61" s="94">
        <v>41</v>
      </c>
      <c r="G61" s="94">
        <v>28</v>
      </c>
      <c r="H61" s="94">
        <v>15</v>
      </c>
      <c r="I61" s="94">
        <v>2</v>
      </c>
      <c r="J61" s="94">
        <v>0</v>
      </c>
      <c r="K61" s="94">
        <v>0</v>
      </c>
      <c r="L61" s="94">
        <v>0</v>
      </c>
      <c r="M61" s="94">
        <v>0</v>
      </c>
    </row>
    <row r="62" spans="1:13" ht="12.75">
      <c r="A62" s="93">
        <v>1120</v>
      </c>
      <c r="B62" s="93">
        <v>1140</v>
      </c>
      <c r="C62" s="94">
        <v>94</v>
      </c>
      <c r="D62" s="94">
        <v>74</v>
      </c>
      <c r="E62" s="94">
        <v>56</v>
      </c>
      <c r="F62" s="94">
        <v>43</v>
      </c>
      <c r="G62" s="94">
        <v>30</v>
      </c>
      <c r="H62" s="94">
        <v>17</v>
      </c>
      <c r="I62" s="94">
        <v>4</v>
      </c>
      <c r="J62" s="94">
        <v>0</v>
      </c>
      <c r="K62" s="94">
        <v>0</v>
      </c>
      <c r="L62" s="94">
        <v>0</v>
      </c>
      <c r="M62" s="94">
        <v>0</v>
      </c>
    </row>
    <row r="63" spans="1:13" ht="12.75">
      <c r="A63" s="93">
        <v>1140</v>
      </c>
      <c r="B63" s="93">
        <v>1160</v>
      </c>
      <c r="C63" s="94">
        <v>97</v>
      </c>
      <c r="D63" s="94">
        <v>77</v>
      </c>
      <c r="E63" s="94">
        <v>58</v>
      </c>
      <c r="F63" s="94">
        <v>45</v>
      </c>
      <c r="G63" s="94">
        <v>32</v>
      </c>
      <c r="H63" s="94">
        <v>19</v>
      </c>
      <c r="I63" s="94">
        <v>6</v>
      </c>
      <c r="J63" s="94">
        <v>0</v>
      </c>
      <c r="K63" s="94">
        <v>0</v>
      </c>
      <c r="L63" s="94">
        <v>0</v>
      </c>
      <c r="M63" s="94">
        <v>0</v>
      </c>
    </row>
    <row r="64" spans="1:13" ht="12.75">
      <c r="A64" s="93">
        <v>1160</v>
      </c>
      <c r="B64" s="93">
        <v>1180</v>
      </c>
      <c r="C64" s="94">
        <v>100</v>
      </c>
      <c r="D64" s="94">
        <v>80</v>
      </c>
      <c r="E64" s="94">
        <v>61</v>
      </c>
      <c r="F64" s="94">
        <v>47</v>
      </c>
      <c r="G64" s="94">
        <v>34</v>
      </c>
      <c r="H64" s="94">
        <v>21</v>
      </c>
      <c r="I64" s="94">
        <v>8</v>
      </c>
      <c r="J64" s="94">
        <v>0</v>
      </c>
      <c r="K64" s="94">
        <v>0</v>
      </c>
      <c r="L64" s="94">
        <v>0</v>
      </c>
      <c r="M64" s="94">
        <v>0</v>
      </c>
    </row>
    <row r="65" spans="1:13" ht="12.75">
      <c r="A65" s="93">
        <v>1180</v>
      </c>
      <c r="B65" s="93">
        <v>1200</v>
      </c>
      <c r="C65" s="94">
        <v>103</v>
      </c>
      <c r="D65" s="94">
        <v>83</v>
      </c>
      <c r="E65" s="94">
        <v>64</v>
      </c>
      <c r="F65" s="94">
        <v>49</v>
      </c>
      <c r="G65" s="94">
        <v>36</v>
      </c>
      <c r="H65" s="94">
        <v>23</v>
      </c>
      <c r="I65" s="94">
        <v>10</v>
      </c>
      <c r="J65" s="94">
        <v>0</v>
      </c>
      <c r="K65" s="94">
        <v>0</v>
      </c>
      <c r="L65" s="94">
        <v>0</v>
      </c>
      <c r="M65" s="94">
        <v>0</v>
      </c>
    </row>
    <row r="66" spans="1:13" ht="12.75">
      <c r="A66" s="93">
        <v>1200</v>
      </c>
      <c r="B66" s="93">
        <v>1220</v>
      </c>
      <c r="C66" s="94">
        <v>106</v>
      </c>
      <c r="D66" s="94">
        <v>86</v>
      </c>
      <c r="E66" s="94">
        <v>67</v>
      </c>
      <c r="F66" s="94">
        <v>51</v>
      </c>
      <c r="G66" s="94">
        <v>38</v>
      </c>
      <c r="H66" s="94">
        <v>25</v>
      </c>
      <c r="I66" s="94">
        <v>12</v>
      </c>
      <c r="J66" s="94">
        <v>0</v>
      </c>
      <c r="K66" s="94">
        <v>0</v>
      </c>
      <c r="L66" s="94">
        <v>0</v>
      </c>
      <c r="M66" s="94">
        <v>0</v>
      </c>
    </row>
    <row r="67" spans="1:13" ht="12.75">
      <c r="A67" s="93">
        <v>1220</v>
      </c>
      <c r="B67" s="93">
        <v>1240</v>
      </c>
      <c r="C67" s="94">
        <v>109</v>
      </c>
      <c r="D67" s="94">
        <v>89</v>
      </c>
      <c r="E67" s="94">
        <v>70</v>
      </c>
      <c r="F67" s="94">
        <v>53</v>
      </c>
      <c r="G67" s="94">
        <v>40</v>
      </c>
      <c r="H67" s="94">
        <v>27</v>
      </c>
      <c r="I67" s="94">
        <v>14</v>
      </c>
      <c r="J67" s="94">
        <v>1</v>
      </c>
      <c r="K67" s="94">
        <v>0</v>
      </c>
      <c r="L67" s="94">
        <v>0</v>
      </c>
      <c r="M67" s="94">
        <v>0</v>
      </c>
    </row>
    <row r="68" spans="1:13" ht="12.75">
      <c r="A68" s="93">
        <v>1240</v>
      </c>
      <c r="B68" s="93">
        <v>1260</v>
      </c>
      <c r="C68" s="94">
        <v>112</v>
      </c>
      <c r="D68" s="94">
        <v>92</v>
      </c>
      <c r="E68" s="94">
        <v>73</v>
      </c>
      <c r="F68" s="94">
        <v>55</v>
      </c>
      <c r="G68" s="94">
        <v>42</v>
      </c>
      <c r="H68" s="94">
        <v>29</v>
      </c>
      <c r="I68" s="94">
        <v>16</v>
      </c>
      <c r="J68" s="94">
        <v>3</v>
      </c>
      <c r="K68" s="94">
        <v>0</v>
      </c>
      <c r="L68" s="94">
        <v>0</v>
      </c>
      <c r="M68" s="94">
        <v>0</v>
      </c>
    </row>
    <row r="69" spans="1:13" ht="12.75">
      <c r="A69" s="93">
        <v>1260</v>
      </c>
      <c r="B69" s="93">
        <v>1280</v>
      </c>
      <c r="C69" s="94">
        <v>115</v>
      </c>
      <c r="D69" s="94">
        <v>95</v>
      </c>
      <c r="E69" s="94">
        <v>76</v>
      </c>
      <c r="F69" s="94">
        <v>57</v>
      </c>
      <c r="G69" s="94">
        <v>44</v>
      </c>
      <c r="H69" s="94">
        <v>31</v>
      </c>
      <c r="I69" s="94">
        <v>18</v>
      </c>
      <c r="J69" s="94">
        <v>5</v>
      </c>
      <c r="K69" s="94">
        <v>0</v>
      </c>
      <c r="L69" s="94">
        <v>0</v>
      </c>
      <c r="M69" s="94">
        <v>0</v>
      </c>
    </row>
    <row r="70" spans="1:13" ht="12.75">
      <c r="A70" s="93">
        <v>1280</v>
      </c>
      <c r="B70" s="93">
        <v>1300</v>
      </c>
      <c r="C70" s="94">
        <v>118</v>
      </c>
      <c r="D70" s="94">
        <v>98</v>
      </c>
      <c r="E70" s="94">
        <v>79</v>
      </c>
      <c r="F70" s="94">
        <v>59</v>
      </c>
      <c r="G70" s="94">
        <v>46</v>
      </c>
      <c r="H70" s="94">
        <v>33</v>
      </c>
      <c r="I70" s="94">
        <v>20</v>
      </c>
      <c r="J70" s="94">
        <v>7</v>
      </c>
      <c r="K70" s="94">
        <v>0</v>
      </c>
      <c r="L70" s="94">
        <v>0</v>
      </c>
      <c r="M70" s="94">
        <v>0</v>
      </c>
    </row>
    <row r="71" spans="1:13" ht="12.75">
      <c r="A71" s="93">
        <v>1300</v>
      </c>
      <c r="B71" s="93">
        <v>1320</v>
      </c>
      <c r="C71" s="94">
        <v>121</v>
      </c>
      <c r="D71" s="94">
        <v>101</v>
      </c>
      <c r="E71" s="94">
        <v>82</v>
      </c>
      <c r="F71" s="94">
        <v>62</v>
      </c>
      <c r="G71" s="94">
        <v>48</v>
      </c>
      <c r="H71" s="94">
        <v>35</v>
      </c>
      <c r="I71" s="94">
        <v>22</v>
      </c>
      <c r="J71" s="94">
        <v>9</v>
      </c>
      <c r="K71" s="94">
        <v>0</v>
      </c>
      <c r="L71" s="94">
        <v>0</v>
      </c>
      <c r="M71" s="94">
        <v>0</v>
      </c>
    </row>
    <row r="72" spans="1:13" ht="12.75">
      <c r="A72" s="93">
        <v>1320</v>
      </c>
      <c r="B72" s="93">
        <v>1340</v>
      </c>
      <c r="C72" s="94">
        <v>124</v>
      </c>
      <c r="D72" s="94">
        <v>104</v>
      </c>
      <c r="E72" s="94">
        <v>85</v>
      </c>
      <c r="F72" s="94">
        <v>65</v>
      </c>
      <c r="G72" s="94">
        <v>50</v>
      </c>
      <c r="H72" s="94">
        <v>37</v>
      </c>
      <c r="I72" s="94">
        <v>24</v>
      </c>
      <c r="J72" s="94">
        <v>11</v>
      </c>
      <c r="K72" s="94">
        <v>0</v>
      </c>
      <c r="L72" s="94">
        <v>0</v>
      </c>
      <c r="M72" s="94">
        <v>0</v>
      </c>
    </row>
    <row r="73" spans="1:13" ht="12.75">
      <c r="A73" s="93">
        <v>1340</v>
      </c>
      <c r="B73" s="93">
        <v>1360</v>
      </c>
      <c r="C73" s="94">
        <v>127</v>
      </c>
      <c r="D73" s="94">
        <v>107</v>
      </c>
      <c r="E73" s="94">
        <v>88</v>
      </c>
      <c r="F73" s="94">
        <v>68</v>
      </c>
      <c r="G73" s="94">
        <v>52</v>
      </c>
      <c r="H73" s="94">
        <v>39</v>
      </c>
      <c r="I73" s="94">
        <v>26</v>
      </c>
      <c r="J73" s="94">
        <v>13</v>
      </c>
      <c r="K73" s="94">
        <v>0</v>
      </c>
      <c r="L73" s="94">
        <v>0</v>
      </c>
      <c r="M73" s="94">
        <v>0</v>
      </c>
    </row>
    <row r="74" spans="1:13" ht="12.75">
      <c r="A74" s="93">
        <v>1360</v>
      </c>
      <c r="B74" s="93">
        <v>1380</v>
      </c>
      <c r="C74" s="94">
        <v>130</v>
      </c>
      <c r="D74" s="94">
        <v>110</v>
      </c>
      <c r="E74" s="94">
        <v>91</v>
      </c>
      <c r="F74" s="94">
        <v>71</v>
      </c>
      <c r="G74" s="94">
        <v>54</v>
      </c>
      <c r="H74" s="94">
        <v>41</v>
      </c>
      <c r="I74" s="94">
        <v>28</v>
      </c>
      <c r="J74" s="94">
        <v>15</v>
      </c>
      <c r="K74" s="94">
        <v>2</v>
      </c>
      <c r="L74" s="94">
        <v>0</v>
      </c>
      <c r="M74" s="94">
        <v>0</v>
      </c>
    </row>
    <row r="75" spans="1:13" ht="12.75">
      <c r="A75" s="93">
        <v>1380</v>
      </c>
      <c r="B75" s="93">
        <v>1400</v>
      </c>
      <c r="C75" s="94">
        <v>133</v>
      </c>
      <c r="D75" s="94">
        <v>113</v>
      </c>
      <c r="E75" s="94">
        <v>94</v>
      </c>
      <c r="F75" s="94">
        <v>74</v>
      </c>
      <c r="G75" s="94">
        <v>56</v>
      </c>
      <c r="H75" s="94">
        <v>43</v>
      </c>
      <c r="I75" s="94">
        <v>30</v>
      </c>
      <c r="J75" s="94">
        <v>17</v>
      </c>
      <c r="K75" s="94">
        <v>4</v>
      </c>
      <c r="L75" s="94">
        <v>0</v>
      </c>
      <c r="M75" s="94">
        <v>0</v>
      </c>
    </row>
    <row r="76" spans="1:13" ht="12.75">
      <c r="A76" s="93">
        <v>1400</v>
      </c>
      <c r="B76" s="93">
        <v>1420</v>
      </c>
      <c r="C76" s="94">
        <v>136</v>
      </c>
      <c r="D76" s="94">
        <v>116</v>
      </c>
      <c r="E76" s="94">
        <v>97</v>
      </c>
      <c r="F76" s="94">
        <v>77</v>
      </c>
      <c r="G76" s="94">
        <v>58</v>
      </c>
      <c r="H76" s="94">
        <v>45</v>
      </c>
      <c r="I76" s="94">
        <v>32</v>
      </c>
      <c r="J76" s="94">
        <v>19</v>
      </c>
      <c r="K76" s="94">
        <v>6</v>
      </c>
      <c r="L76" s="94">
        <v>0</v>
      </c>
      <c r="M76" s="94">
        <v>0</v>
      </c>
    </row>
    <row r="77" spans="1:13" ht="12.75">
      <c r="A77" s="93">
        <v>1420</v>
      </c>
      <c r="B77" s="93">
        <v>1440</v>
      </c>
      <c r="C77" s="94">
        <v>139</v>
      </c>
      <c r="D77" s="94">
        <v>119</v>
      </c>
      <c r="E77" s="94">
        <v>100</v>
      </c>
      <c r="F77" s="94">
        <v>80</v>
      </c>
      <c r="G77" s="94">
        <v>60</v>
      </c>
      <c r="H77" s="94">
        <v>47</v>
      </c>
      <c r="I77" s="94">
        <v>34</v>
      </c>
      <c r="J77" s="94">
        <v>21</v>
      </c>
      <c r="K77" s="94">
        <v>8</v>
      </c>
      <c r="L77" s="94">
        <v>0</v>
      </c>
      <c r="M77" s="94">
        <v>0</v>
      </c>
    </row>
    <row r="78" spans="1:13" ht="12.75">
      <c r="A78" s="93">
        <v>1440</v>
      </c>
      <c r="B78" s="93">
        <v>1460</v>
      </c>
      <c r="C78" s="94">
        <v>142</v>
      </c>
      <c r="D78" s="94">
        <v>122</v>
      </c>
      <c r="E78" s="94">
        <v>103</v>
      </c>
      <c r="F78" s="94">
        <v>83</v>
      </c>
      <c r="G78" s="94">
        <v>63</v>
      </c>
      <c r="H78" s="94">
        <v>49</v>
      </c>
      <c r="I78" s="94">
        <v>36</v>
      </c>
      <c r="J78" s="94">
        <v>23</v>
      </c>
      <c r="K78" s="94">
        <v>10</v>
      </c>
      <c r="L78" s="94">
        <v>0</v>
      </c>
      <c r="M78" s="94">
        <v>0</v>
      </c>
    </row>
    <row r="79" spans="1:13" ht="12.75">
      <c r="A79" s="93">
        <v>1460</v>
      </c>
      <c r="B79" s="93">
        <v>1480</v>
      </c>
      <c r="C79" s="94">
        <v>145</v>
      </c>
      <c r="D79" s="94">
        <v>125</v>
      </c>
      <c r="E79" s="94">
        <v>106</v>
      </c>
      <c r="F79" s="94">
        <v>86</v>
      </c>
      <c r="G79" s="94">
        <v>66</v>
      </c>
      <c r="H79" s="94">
        <v>51</v>
      </c>
      <c r="I79" s="94">
        <v>38</v>
      </c>
      <c r="J79" s="94">
        <v>25</v>
      </c>
      <c r="K79" s="94">
        <v>12</v>
      </c>
      <c r="L79" s="94">
        <v>0</v>
      </c>
      <c r="M79" s="94">
        <v>0</v>
      </c>
    </row>
    <row r="80" spans="1:13" ht="12.75">
      <c r="A80" s="93">
        <v>1480</v>
      </c>
      <c r="B80" s="93">
        <v>1500</v>
      </c>
      <c r="C80" s="94">
        <v>148</v>
      </c>
      <c r="D80" s="94">
        <v>128</v>
      </c>
      <c r="E80" s="94">
        <v>109</v>
      </c>
      <c r="F80" s="94">
        <v>89</v>
      </c>
      <c r="G80" s="94">
        <v>69</v>
      </c>
      <c r="H80" s="94">
        <v>53</v>
      </c>
      <c r="I80" s="94">
        <v>40</v>
      </c>
      <c r="J80" s="94">
        <v>27</v>
      </c>
      <c r="K80" s="94">
        <v>14</v>
      </c>
      <c r="L80" s="94">
        <v>1</v>
      </c>
      <c r="M80" s="94">
        <v>0</v>
      </c>
    </row>
    <row r="81" spans="1:13" ht="12.75">
      <c r="A81" s="93">
        <v>1500</v>
      </c>
      <c r="B81" s="93">
        <v>1520</v>
      </c>
      <c r="C81" s="94">
        <v>151</v>
      </c>
      <c r="D81" s="94">
        <v>131</v>
      </c>
      <c r="E81" s="94">
        <v>112</v>
      </c>
      <c r="F81" s="94">
        <v>92</v>
      </c>
      <c r="G81" s="94">
        <v>72</v>
      </c>
      <c r="H81" s="94">
        <v>55</v>
      </c>
      <c r="I81" s="94">
        <v>42</v>
      </c>
      <c r="J81" s="94">
        <v>29</v>
      </c>
      <c r="K81" s="94">
        <v>16</v>
      </c>
      <c r="L81" s="94">
        <v>3</v>
      </c>
      <c r="M81" s="94">
        <v>0</v>
      </c>
    </row>
    <row r="82" spans="1:13" ht="12.75">
      <c r="A82" s="93">
        <v>1520</v>
      </c>
      <c r="B82" s="93">
        <v>1540</v>
      </c>
      <c r="C82" s="94">
        <v>154</v>
      </c>
      <c r="D82" s="94">
        <v>134</v>
      </c>
      <c r="E82" s="94">
        <v>115</v>
      </c>
      <c r="F82" s="94">
        <v>95</v>
      </c>
      <c r="G82" s="94">
        <v>75</v>
      </c>
      <c r="H82" s="94">
        <v>57</v>
      </c>
      <c r="I82" s="94">
        <v>44</v>
      </c>
      <c r="J82" s="94">
        <v>31</v>
      </c>
      <c r="K82" s="94">
        <v>18</v>
      </c>
      <c r="L82" s="94">
        <v>5</v>
      </c>
      <c r="M82" s="94">
        <v>0</v>
      </c>
    </row>
    <row r="83" spans="1:13" ht="12.75">
      <c r="A83" s="93">
        <v>1540</v>
      </c>
      <c r="B83" s="93">
        <v>1560</v>
      </c>
      <c r="C83" s="94">
        <v>157</v>
      </c>
      <c r="D83" s="94">
        <v>137</v>
      </c>
      <c r="E83" s="94">
        <v>118</v>
      </c>
      <c r="F83" s="94">
        <v>98</v>
      </c>
      <c r="G83" s="94">
        <v>78</v>
      </c>
      <c r="H83" s="94">
        <v>59</v>
      </c>
      <c r="I83" s="94">
        <v>46</v>
      </c>
      <c r="J83" s="94">
        <v>33</v>
      </c>
      <c r="K83" s="94">
        <v>20</v>
      </c>
      <c r="L83" s="94">
        <v>7</v>
      </c>
      <c r="M83" s="94">
        <v>0</v>
      </c>
    </row>
    <row r="84" spans="1:13" ht="12.75">
      <c r="A84" s="93">
        <v>1560</v>
      </c>
      <c r="B84" s="93">
        <v>1580</v>
      </c>
      <c r="C84" s="94">
        <v>160</v>
      </c>
      <c r="D84" s="94">
        <v>140</v>
      </c>
      <c r="E84" s="94">
        <v>121</v>
      </c>
      <c r="F84" s="94">
        <v>101</v>
      </c>
      <c r="G84" s="94">
        <v>81</v>
      </c>
      <c r="H84" s="94">
        <v>62</v>
      </c>
      <c r="I84" s="94">
        <v>48</v>
      </c>
      <c r="J84" s="94">
        <v>35</v>
      </c>
      <c r="K84" s="94">
        <v>22</v>
      </c>
      <c r="L84" s="94">
        <v>9</v>
      </c>
      <c r="M84" s="94">
        <v>0</v>
      </c>
    </row>
    <row r="85" spans="1:13" ht="12.75">
      <c r="A85" s="93">
        <v>1580</v>
      </c>
      <c r="B85" s="93">
        <v>1600</v>
      </c>
      <c r="C85" s="94">
        <v>163</v>
      </c>
      <c r="D85" s="94">
        <v>143</v>
      </c>
      <c r="E85" s="94">
        <v>124</v>
      </c>
      <c r="F85" s="94">
        <v>104</v>
      </c>
      <c r="G85" s="94">
        <v>84</v>
      </c>
      <c r="H85" s="94">
        <v>65</v>
      </c>
      <c r="I85" s="94">
        <v>50</v>
      </c>
      <c r="J85" s="94">
        <v>37</v>
      </c>
      <c r="K85" s="94">
        <v>24</v>
      </c>
      <c r="L85" s="94">
        <v>11</v>
      </c>
      <c r="M85" s="94">
        <v>0</v>
      </c>
    </row>
    <row r="86" spans="1:13" ht="12.75">
      <c r="A86" s="93">
        <v>1600</v>
      </c>
      <c r="B86" s="93">
        <v>1620</v>
      </c>
      <c r="C86" s="94">
        <v>166</v>
      </c>
      <c r="D86" s="94">
        <v>146</v>
      </c>
      <c r="E86" s="94">
        <v>127</v>
      </c>
      <c r="F86" s="94">
        <v>107</v>
      </c>
      <c r="G86" s="94">
        <v>87</v>
      </c>
      <c r="H86" s="94">
        <v>68</v>
      </c>
      <c r="I86" s="94">
        <v>52</v>
      </c>
      <c r="J86" s="94">
        <v>39</v>
      </c>
      <c r="K86" s="94">
        <v>26</v>
      </c>
      <c r="L86" s="94">
        <v>13</v>
      </c>
      <c r="M86" s="94">
        <v>0</v>
      </c>
    </row>
    <row r="87" spans="1:13" ht="12.75">
      <c r="A87" s="93">
        <v>1620</v>
      </c>
      <c r="B87" s="93">
        <v>1640</v>
      </c>
      <c r="C87" s="94">
        <v>169</v>
      </c>
      <c r="D87" s="94">
        <v>149</v>
      </c>
      <c r="E87" s="94">
        <v>130</v>
      </c>
      <c r="F87" s="94">
        <v>110</v>
      </c>
      <c r="G87" s="94">
        <v>90</v>
      </c>
      <c r="H87" s="94">
        <v>71</v>
      </c>
      <c r="I87" s="94">
        <v>54</v>
      </c>
      <c r="J87" s="94">
        <v>41</v>
      </c>
      <c r="K87" s="94">
        <v>28</v>
      </c>
      <c r="L87" s="94">
        <v>15</v>
      </c>
      <c r="M87" s="94">
        <v>1</v>
      </c>
    </row>
    <row r="88" spans="1:13" ht="12.75">
      <c r="A88" s="93">
        <v>1640</v>
      </c>
      <c r="B88" s="93">
        <v>1660</v>
      </c>
      <c r="C88" s="94">
        <v>172</v>
      </c>
      <c r="D88" s="94">
        <v>152</v>
      </c>
      <c r="E88" s="94">
        <v>133</v>
      </c>
      <c r="F88" s="94">
        <v>113</v>
      </c>
      <c r="G88" s="94">
        <v>93</v>
      </c>
      <c r="H88" s="94">
        <v>74</v>
      </c>
      <c r="I88" s="94">
        <v>56</v>
      </c>
      <c r="J88" s="94">
        <v>43</v>
      </c>
      <c r="K88" s="94">
        <v>30</v>
      </c>
      <c r="L88" s="94">
        <v>17</v>
      </c>
      <c r="M88" s="94">
        <v>3</v>
      </c>
    </row>
    <row r="89" spans="1:13" ht="12.75">
      <c r="A89" s="93">
        <v>1660</v>
      </c>
      <c r="B89" s="93">
        <v>1680</v>
      </c>
      <c r="C89" s="94">
        <v>175</v>
      </c>
      <c r="D89" s="94">
        <v>155</v>
      </c>
      <c r="E89" s="94">
        <v>136</v>
      </c>
      <c r="F89" s="94">
        <v>116</v>
      </c>
      <c r="G89" s="94">
        <v>96</v>
      </c>
      <c r="H89" s="94">
        <v>77</v>
      </c>
      <c r="I89" s="94">
        <v>58</v>
      </c>
      <c r="J89" s="94">
        <v>45</v>
      </c>
      <c r="K89" s="94">
        <v>32</v>
      </c>
      <c r="L89" s="94">
        <v>19</v>
      </c>
      <c r="M89" s="94">
        <v>5</v>
      </c>
    </row>
    <row r="90" spans="1:13" ht="12.75">
      <c r="A90" s="93">
        <v>1680</v>
      </c>
      <c r="B90" s="93">
        <v>1700</v>
      </c>
      <c r="C90" s="94">
        <v>178</v>
      </c>
      <c r="D90" s="94">
        <v>158</v>
      </c>
      <c r="E90" s="94">
        <v>139</v>
      </c>
      <c r="F90" s="94">
        <v>119</v>
      </c>
      <c r="G90" s="94">
        <v>99</v>
      </c>
      <c r="H90" s="94">
        <v>80</v>
      </c>
      <c r="I90" s="94">
        <v>60</v>
      </c>
      <c r="J90" s="94">
        <v>47</v>
      </c>
      <c r="K90" s="94">
        <v>34</v>
      </c>
      <c r="L90" s="94">
        <v>21</v>
      </c>
      <c r="M90" s="94">
        <v>7</v>
      </c>
    </row>
    <row r="91" spans="1:13" ht="12.75">
      <c r="A91" s="93">
        <v>1700</v>
      </c>
      <c r="B91" s="93">
        <v>1720</v>
      </c>
      <c r="C91" s="94">
        <v>181</v>
      </c>
      <c r="D91" s="94">
        <v>161</v>
      </c>
      <c r="E91" s="94">
        <v>142</v>
      </c>
      <c r="F91" s="94">
        <v>122</v>
      </c>
      <c r="G91" s="94">
        <v>102</v>
      </c>
      <c r="H91" s="94">
        <v>83</v>
      </c>
      <c r="I91" s="94">
        <v>63</v>
      </c>
      <c r="J91" s="94">
        <v>49</v>
      </c>
      <c r="K91" s="94">
        <v>36</v>
      </c>
      <c r="L91" s="94">
        <v>23</v>
      </c>
      <c r="M91" s="94">
        <v>9</v>
      </c>
    </row>
    <row r="92" spans="1:13" ht="12.75">
      <c r="A92" s="93">
        <v>1720</v>
      </c>
      <c r="B92" s="93">
        <v>1740</v>
      </c>
      <c r="C92" s="94">
        <v>184</v>
      </c>
      <c r="D92" s="94">
        <v>164</v>
      </c>
      <c r="E92" s="94">
        <v>145</v>
      </c>
      <c r="F92" s="94">
        <v>125</v>
      </c>
      <c r="G92" s="94">
        <v>105</v>
      </c>
      <c r="H92" s="94">
        <v>86</v>
      </c>
      <c r="I92" s="94">
        <v>66</v>
      </c>
      <c r="J92" s="94">
        <v>51</v>
      </c>
      <c r="K92" s="94">
        <v>38</v>
      </c>
      <c r="L92" s="94">
        <v>25</v>
      </c>
      <c r="M92" s="94">
        <v>11</v>
      </c>
    </row>
    <row r="93" spans="1:13" ht="12.75">
      <c r="A93" s="93">
        <v>1740</v>
      </c>
      <c r="B93" s="93">
        <v>1760</v>
      </c>
      <c r="C93" s="94">
        <v>187</v>
      </c>
      <c r="D93" s="94">
        <v>167</v>
      </c>
      <c r="E93" s="94">
        <v>148</v>
      </c>
      <c r="F93" s="94">
        <v>128</v>
      </c>
      <c r="G93" s="94">
        <v>108</v>
      </c>
      <c r="H93" s="94">
        <v>89</v>
      </c>
      <c r="I93" s="94">
        <v>69</v>
      </c>
      <c r="J93" s="94">
        <v>53</v>
      </c>
      <c r="K93" s="94">
        <v>40</v>
      </c>
      <c r="L93" s="94">
        <v>27</v>
      </c>
      <c r="M93" s="94">
        <v>13</v>
      </c>
    </row>
    <row r="94" spans="1:13" ht="12.75">
      <c r="A94" s="93">
        <v>1760</v>
      </c>
      <c r="B94" s="93">
        <v>1780</v>
      </c>
      <c r="C94" s="94">
        <v>190</v>
      </c>
      <c r="D94" s="94">
        <v>170</v>
      </c>
      <c r="E94" s="94">
        <v>151</v>
      </c>
      <c r="F94" s="94">
        <v>131</v>
      </c>
      <c r="G94" s="94">
        <v>111</v>
      </c>
      <c r="H94" s="94">
        <v>92</v>
      </c>
      <c r="I94" s="94">
        <v>72</v>
      </c>
      <c r="J94" s="94">
        <v>55</v>
      </c>
      <c r="K94" s="94">
        <v>42</v>
      </c>
      <c r="L94" s="94">
        <v>29</v>
      </c>
      <c r="M94" s="94">
        <v>15</v>
      </c>
    </row>
    <row r="95" spans="1:13" ht="12.75">
      <c r="A95" s="93">
        <v>1780</v>
      </c>
      <c r="B95" s="93">
        <v>1800</v>
      </c>
      <c r="C95" s="94">
        <v>193</v>
      </c>
      <c r="D95" s="94">
        <v>173</v>
      </c>
      <c r="E95" s="94">
        <v>154</v>
      </c>
      <c r="F95" s="94">
        <v>134</v>
      </c>
      <c r="G95" s="94">
        <v>114</v>
      </c>
      <c r="H95" s="94">
        <v>95</v>
      </c>
      <c r="I95" s="94">
        <v>75</v>
      </c>
      <c r="J95" s="94">
        <v>57</v>
      </c>
      <c r="K95" s="94">
        <v>44</v>
      </c>
      <c r="L95" s="94">
        <v>31</v>
      </c>
      <c r="M95" s="94">
        <v>17</v>
      </c>
    </row>
    <row r="96" spans="1:13" ht="12.75">
      <c r="A96" s="93">
        <v>1800</v>
      </c>
      <c r="B96" s="93">
        <v>1820</v>
      </c>
      <c r="C96" s="94">
        <v>196</v>
      </c>
      <c r="D96" s="94">
        <v>176</v>
      </c>
      <c r="E96" s="94">
        <v>157</v>
      </c>
      <c r="F96" s="94">
        <v>137</v>
      </c>
      <c r="G96" s="94">
        <v>117</v>
      </c>
      <c r="H96" s="94">
        <v>98</v>
      </c>
      <c r="I96" s="94">
        <v>78</v>
      </c>
      <c r="J96" s="94">
        <v>59</v>
      </c>
      <c r="K96" s="94">
        <v>46</v>
      </c>
      <c r="L96" s="94">
        <v>33</v>
      </c>
      <c r="M96" s="94">
        <v>19</v>
      </c>
    </row>
    <row r="97" spans="1:13" ht="12.75">
      <c r="A97" s="93">
        <v>1820</v>
      </c>
      <c r="B97" s="93">
        <v>1840</v>
      </c>
      <c r="C97" s="94">
        <v>199</v>
      </c>
      <c r="D97" s="94">
        <v>179</v>
      </c>
      <c r="E97" s="94">
        <v>160</v>
      </c>
      <c r="F97" s="94">
        <v>140</v>
      </c>
      <c r="G97" s="94">
        <v>120</v>
      </c>
      <c r="H97" s="94">
        <v>101</v>
      </c>
      <c r="I97" s="94">
        <v>81</v>
      </c>
      <c r="J97" s="94">
        <v>62</v>
      </c>
      <c r="K97" s="94">
        <v>48</v>
      </c>
      <c r="L97" s="94">
        <v>35</v>
      </c>
      <c r="M97" s="94">
        <v>21</v>
      </c>
    </row>
    <row r="98" spans="1:13" ht="12.75">
      <c r="A98" s="93">
        <v>1840</v>
      </c>
      <c r="B98" s="93">
        <v>1860</v>
      </c>
      <c r="C98" s="94">
        <v>202</v>
      </c>
      <c r="D98" s="94">
        <v>182</v>
      </c>
      <c r="E98" s="94">
        <v>163</v>
      </c>
      <c r="F98" s="94">
        <v>143</v>
      </c>
      <c r="G98" s="94">
        <v>123</v>
      </c>
      <c r="H98" s="94">
        <v>104</v>
      </c>
      <c r="I98" s="94">
        <v>84</v>
      </c>
      <c r="J98" s="94">
        <v>65</v>
      </c>
      <c r="K98" s="94">
        <v>50</v>
      </c>
      <c r="L98" s="94">
        <v>37</v>
      </c>
      <c r="M98" s="94">
        <v>23</v>
      </c>
    </row>
    <row r="99" spans="1:13" ht="12.75">
      <c r="A99" s="93">
        <v>1860</v>
      </c>
      <c r="B99" s="93">
        <v>1880</v>
      </c>
      <c r="C99" s="94">
        <v>205</v>
      </c>
      <c r="D99" s="94">
        <v>185</v>
      </c>
      <c r="E99" s="94">
        <v>166</v>
      </c>
      <c r="F99" s="94">
        <v>146</v>
      </c>
      <c r="G99" s="94">
        <v>126</v>
      </c>
      <c r="H99" s="94">
        <v>107</v>
      </c>
      <c r="I99" s="94">
        <v>87</v>
      </c>
      <c r="J99" s="94">
        <v>68</v>
      </c>
      <c r="K99" s="94">
        <v>52</v>
      </c>
      <c r="L99" s="94">
        <v>39</v>
      </c>
      <c r="M99" s="94">
        <v>25</v>
      </c>
    </row>
    <row r="100" spans="1:13" ht="12.75">
      <c r="A100" s="93">
        <v>1880</v>
      </c>
      <c r="B100" s="93">
        <v>1900</v>
      </c>
      <c r="C100" s="94">
        <v>208</v>
      </c>
      <c r="D100" s="94">
        <v>188</v>
      </c>
      <c r="E100" s="94">
        <v>169</v>
      </c>
      <c r="F100" s="94">
        <v>149</v>
      </c>
      <c r="G100" s="94">
        <v>129</v>
      </c>
      <c r="H100" s="94">
        <v>110</v>
      </c>
      <c r="I100" s="94">
        <v>90</v>
      </c>
      <c r="J100" s="94">
        <v>71</v>
      </c>
      <c r="K100" s="94">
        <v>54</v>
      </c>
      <c r="L100" s="94">
        <v>41</v>
      </c>
      <c r="M100" s="94">
        <v>27</v>
      </c>
    </row>
    <row r="101" spans="1:13" ht="12.75">
      <c r="A101" s="93">
        <v>1900</v>
      </c>
      <c r="B101" s="93">
        <v>1920</v>
      </c>
      <c r="C101" s="94">
        <v>211</v>
      </c>
      <c r="D101" s="94">
        <v>191</v>
      </c>
      <c r="E101" s="94">
        <v>172</v>
      </c>
      <c r="F101" s="94">
        <v>152</v>
      </c>
      <c r="G101" s="94">
        <v>132</v>
      </c>
      <c r="H101" s="94">
        <v>113</v>
      </c>
      <c r="I101" s="94">
        <v>93</v>
      </c>
      <c r="J101" s="94">
        <v>74</v>
      </c>
      <c r="K101" s="94">
        <v>56</v>
      </c>
      <c r="L101" s="94">
        <v>43</v>
      </c>
      <c r="M101" s="94">
        <v>29</v>
      </c>
    </row>
    <row r="102" spans="1:13" ht="12.75">
      <c r="A102" s="93">
        <v>1920</v>
      </c>
      <c r="B102" s="93">
        <v>1940</v>
      </c>
      <c r="C102" s="94">
        <v>214</v>
      </c>
      <c r="D102" s="94">
        <v>194</v>
      </c>
      <c r="E102" s="94">
        <v>175</v>
      </c>
      <c r="F102" s="94">
        <v>155</v>
      </c>
      <c r="G102" s="94">
        <v>135</v>
      </c>
      <c r="H102" s="94">
        <v>116</v>
      </c>
      <c r="I102" s="94">
        <v>96</v>
      </c>
      <c r="J102" s="94">
        <v>77</v>
      </c>
      <c r="K102" s="94">
        <v>58</v>
      </c>
      <c r="L102" s="94">
        <v>45</v>
      </c>
      <c r="M102" s="94">
        <v>31</v>
      </c>
    </row>
    <row r="103" spans="1:13" ht="12.75">
      <c r="A103" s="93">
        <v>1940</v>
      </c>
      <c r="B103" s="93">
        <v>1960</v>
      </c>
      <c r="C103" s="94">
        <v>217</v>
      </c>
      <c r="D103" s="94">
        <v>197</v>
      </c>
      <c r="E103" s="94">
        <v>178</v>
      </c>
      <c r="F103" s="94">
        <v>158</v>
      </c>
      <c r="G103" s="94">
        <v>138</v>
      </c>
      <c r="H103" s="94">
        <v>119</v>
      </c>
      <c r="I103" s="94">
        <v>99</v>
      </c>
      <c r="J103" s="94">
        <v>80</v>
      </c>
      <c r="K103" s="94">
        <v>60</v>
      </c>
      <c r="L103" s="94">
        <v>47</v>
      </c>
      <c r="M103" s="94">
        <v>33</v>
      </c>
    </row>
    <row r="104" spans="1:13" ht="12.75">
      <c r="A104" s="93">
        <v>1960</v>
      </c>
      <c r="B104" s="93">
        <v>1980</v>
      </c>
      <c r="C104" s="94">
        <v>220</v>
      </c>
      <c r="D104" s="94">
        <v>200</v>
      </c>
      <c r="E104" s="94">
        <v>181</v>
      </c>
      <c r="F104" s="94">
        <v>161</v>
      </c>
      <c r="G104" s="94">
        <v>141</v>
      </c>
      <c r="H104" s="94">
        <v>122</v>
      </c>
      <c r="I104" s="94">
        <v>102</v>
      </c>
      <c r="J104" s="94">
        <v>83</v>
      </c>
      <c r="K104" s="94">
        <v>63</v>
      </c>
      <c r="L104" s="94">
        <v>49</v>
      </c>
      <c r="M104" s="94">
        <v>35</v>
      </c>
    </row>
    <row r="105" spans="1:13" ht="12.75">
      <c r="A105" s="93">
        <v>1980</v>
      </c>
      <c r="B105" s="93">
        <v>2000</v>
      </c>
      <c r="C105" s="94">
        <v>223</v>
      </c>
      <c r="D105" s="94">
        <v>203</v>
      </c>
      <c r="E105" s="94">
        <v>184</v>
      </c>
      <c r="F105" s="94">
        <v>164</v>
      </c>
      <c r="G105" s="94">
        <v>144</v>
      </c>
      <c r="H105" s="94">
        <v>125</v>
      </c>
      <c r="I105" s="94">
        <v>105</v>
      </c>
      <c r="J105" s="94">
        <v>86</v>
      </c>
      <c r="K105" s="94">
        <v>66</v>
      </c>
      <c r="L105" s="94">
        <v>51</v>
      </c>
      <c r="M105" s="94">
        <v>37</v>
      </c>
    </row>
    <row r="106" spans="1:13" ht="12.75">
      <c r="A106" s="93">
        <v>2000</v>
      </c>
      <c r="B106" s="93">
        <v>2020</v>
      </c>
      <c r="C106" s="94">
        <v>226</v>
      </c>
      <c r="D106" s="94">
        <v>206</v>
      </c>
      <c r="E106" s="94">
        <v>187</v>
      </c>
      <c r="F106" s="94">
        <v>167</v>
      </c>
      <c r="G106" s="94">
        <v>147</v>
      </c>
      <c r="H106" s="94">
        <v>128</v>
      </c>
      <c r="I106" s="94">
        <v>108</v>
      </c>
      <c r="J106" s="94">
        <v>89</v>
      </c>
      <c r="K106" s="94">
        <v>69</v>
      </c>
      <c r="L106" s="94">
        <v>53</v>
      </c>
      <c r="M106" s="94">
        <v>39</v>
      </c>
    </row>
    <row r="107" spans="1:13" ht="12.75">
      <c r="A107" s="93">
        <v>2020</v>
      </c>
      <c r="B107" s="93">
        <v>2040</v>
      </c>
      <c r="C107" s="94">
        <v>229</v>
      </c>
      <c r="D107" s="94">
        <v>209</v>
      </c>
      <c r="E107" s="94">
        <v>190</v>
      </c>
      <c r="F107" s="94">
        <v>170</v>
      </c>
      <c r="G107" s="94">
        <v>150</v>
      </c>
      <c r="H107" s="94">
        <v>131</v>
      </c>
      <c r="I107" s="94">
        <v>111</v>
      </c>
      <c r="J107" s="94">
        <v>92</v>
      </c>
      <c r="K107" s="94">
        <v>72</v>
      </c>
      <c r="L107" s="94">
        <v>55</v>
      </c>
      <c r="M107" s="94">
        <v>41</v>
      </c>
    </row>
    <row r="108" spans="1:13" ht="12.75">
      <c r="A108" s="93">
        <v>2040</v>
      </c>
      <c r="B108" s="93">
        <v>2060</v>
      </c>
      <c r="C108" s="94">
        <v>232</v>
      </c>
      <c r="D108" s="94">
        <v>212</v>
      </c>
      <c r="E108" s="94">
        <v>193</v>
      </c>
      <c r="F108" s="94">
        <v>173</v>
      </c>
      <c r="G108" s="94">
        <v>153</v>
      </c>
      <c r="H108" s="94">
        <v>134</v>
      </c>
      <c r="I108" s="94">
        <v>114</v>
      </c>
      <c r="J108" s="94">
        <v>95</v>
      </c>
      <c r="K108" s="94">
        <v>75</v>
      </c>
      <c r="L108" s="94">
        <v>57</v>
      </c>
      <c r="M108" s="94">
        <v>43</v>
      </c>
    </row>
    <row r="109" spans="1:13" ht="12.75">
      <c r="A109" s="93">
        <v>2060</v>
      </c>
      <c r="B109" s="93">
        <v>2080</v>
      </c>
      <c r="C109" s="94">
        <v>235</v>
      </c>
      <c r="D109" s="94">
        <v>215</v>
      </c>
      <c r="E109" s="94">
        <v>196</v>
      </c>
      <c r="F109" s="94">
        <v>176</v>
      </c>
      <c r="G109" s="94">
        <v>156</v>
      </c>
      <c r="H109" s="94">
        <v>137</v>
      </c>
      <c r="I109" s="94">
        <v>117</v>
      </c>
      <c r="J109" s="94">
        <v>98</v>
      </c>
      <c r="K109" s="94">
        <v>78</v>
      </c>
      <c r="L109" s="94">
        <v>59</v>
      </c>
      <c r="M109" s="94">
        <v>45</v>
      </c>
    </row>
    <row r="110" spans="1:13" ht="12.75">
      <c r="A110" s="93">
        <v>2080</v>
      </c>
      <c r="B110" s="93">
        <v>2100</v>
      </c>
      <c r="C110" s="94">
        <v>238</v>
      </c>
      <c r="D110" s="94">
        <v>218</v>
      </c>
      <c r="E110" s="94">
        <v>199</v>
      </c>
      <c r="F110" s="94">
        <v>179</v>
      </c>
      <c r="G110" s="94">
        <v>159</v>
      </c>
      <c r="H110" s="94">
        <v>140</v>
      </c>
      <c r="I110" s="94">
        <v>120</v>
      </c>
      <c r="J110" s="94">
        <v>101</v>
      </c>
      <c r="K110" s="94">
        <v>81</v>
      </c>
      <c r="L110" s="94">
        <v>61</v>
      </c>
      <c r="M110" s="94">
        <v>47</v>
      </c>
    </row>
    <row r="111" spans="1:13" ht="12.75">
      <c r="A111" s="93">
        <v>2100</v>
      </c>
      <c r="B111" s="93">
        <v>2120</v>
      </c>
      <c r="C111" s="94">
        <v>241</v>
      </c>
      <c r="D111" s="94">
        <v>221</v>
      </c>
      <c r="E111" s="94">
        <v>202</v>
      </c>
      <c r="F111" s="94">
        <v>182</v>
      </c>
      <c r="G111" s="94">
        <v>162</v>
      </c>
      <c r="H111" s="94">
        <v>143</v>
      </c>
      <c r="I111" s="94">
        <v>123</v>
      </c>
      <c r="J111" s="94">
        <v>104</v>
      </c>
      <c r="K111" s="94">
        <v>84</v>
      </c>
      <c r="L111" s="94">
        <v>64</v>
      </c>
      <c r="M111" s="94">
        <v>49</v>
      </c>
    </row>
    <row r="112" spans="1:13" ht="12.75">
      <c r="A112" s="93">
        <v>2120</v>
      </c>
      <c r="B112" s="93">
        <v>2140</v>
      </c>
      <c r="C112" s="94">
        <v>244</v>
      </c>
      <c r="D112" s="94">
        <v>224</v>
      </c>
      <c r="E112" s="94">
        <v>205</v>
      </c>
      <c r="F112" s="94">
        <v>185</v>
      </c>
      <c r="G112" s="94">
        <v>165</v>
      </c>
      <c r="H112" s="94">
        <v>146</v>
      </c>
      <c r="I112" s="94">
        <v>126</v>
      </c>
      <c r="J112" s="94">
        <v>107</v>
      </c>
      <c r="K112" s="94">
        <v>87</v>
      </c>
      <c r="L112" s="94">
        <v>67</v>
      </c>
      <c r="M112" s="94">
        <v>51</v>
      </c>
    </row>
    <row r="113" spans="1:13" ht="12.75">
      <c r="A113" s="93">
        <v>2140</v>
      </c>
      <c r="B113" s="93">
        <v>2160</v>
      </c>
      <c r="C113" s="94">
        <v>247</v>
      </c>
      <c r="D113" s="94">
        <v>227</v>
      </c>
      <c r="E113" s="94">
        <v>208</v>
      </c>
      <c r="F113" s="94">
        <v>188</v>
      </c>
      <c r="G113" s="94">
        <v>168</v>
      </c>
      <c r="H113" s="94">
        <v>149</v>
      </c>
      <c r="I113" s="94">
        <v>129</v>
      </c>
      <c r="J113" s="94">
        <v>110</v>
      </c>
      <c r="K113" s="94">
        <v>90</v>
      </c>
      <c r="L113" s="94">
        <v>70</v>
      </c>
      <c r="M113" s="94">
        <v>53</v>
      </c>
    </row>
    <row r="114" spans="1:13" ht="12.75">
      <c r="A114" s="93">
        <v>2160</v>
      </c>
      <c r="B114" s="93">
        <v>2180</v>
      </c>
      <c r="C114" s="94">
        <v>250</v>
      </c>
      <c r="D114" s="94">
        <v>230</v>
      </c>
      <c r="E114" s="94">
        <v>211</v>
      </c>
      <c r="F114" s="94">
        <v>191</v>
      </c>
      <c r="G114" s="94">
        <v>171</v>
      </c>
      <c r="H114" s="94">
        <v>152</v>
      </c>
      <c r="I114" s="94">
        <v>132</v>
      </c>
      <c r="J114" s="94">
        <v>113</v>
      </c>
      <c r="K114" s="94">
        <v>93</v>
      </c>
      <c r="L114" s="94">
        <v>73</v>
      </c>
      <c r="M114" s="94">
        <v>55</v>
      </c>
    </row>
    <row r="115" spans="1:13" ht="12.75">
      <c r="A115" s="93">
        <v>2180</v>
      </c>
      <c r="B115" s="93">
        <v>2200</v>
      </c>
      <c r="C115" s="94">
        <v>253</v>
      </c>
      <c r="D115" s="94">
        <v>233</v>
      </c>
      <c r="E115" s="94">
        <v>214</v>
      </c>
      <c r="F115" s="94">
        <v>194</v>
      </c>
      <c r="G115" s="94">
        <v>174</v>
      </c>
      <c r="H115" s="94">
        <v>155</v>
      </c>
      <c r="I115" s="94">
        <v>135</v>
      </c>
      <c r="J115" s="94">
        <v>116</v>
      </c>
      <c r="K115" s="94">
        <v>96</v>
      </c>
      <c r="L115" s="94">
        <v>76</v>
      </c>
      <c r="M115" s="94">
        <v>57</v>
      </c>
    </row>
    <row r="116" spans="1:13" ht="12.75">
      <c r="A116" s="93">
        <v>2200</v>
      </c>
      <c r="B116" s="93">
        <v>2220</v>
      </c>
      <c r="C116" s="94">
        <v>256</v>
      </c>
      <c r="D116" s="94">
        <v>236</v>
      </c>
      <c r="E116" s="94">
        <v>217</v>
      </c>
      <c r="F116" s="94">
        <v>197</v>
      </c>
      <c r="G116" s="94">
        <v>177</v>
      </c>
      <c r="H116" s="94">
        <v>158</v>
      </c>
      <c r="I116" s="94">
        <v>138</v>
      </c>
      <c r="J116" s="94">
        <v>119</v>
      </c>
      <c r="K116" s="94">
        <v>99</v>
      </c>
      <c r="L116" s="94">
        <v>79</v>
      </c>
      <c r="M116" s="94">
        <v>60</v>
      </c>
    </row>
    <row r="117" spans="1:13" ht="12.75">
      <c r="A117" s="93">
        <v>2220</v>
      </c>
      <c r="B117" s="93">
        <v>2240</v>
      </c>
      <c r="C117" s="94">
        <v>259</v>
      </c>
      <c r="D117" s="94">
        <v>239</v>
      </c>
      <c r="E117" s="94">
        <v>220</v>
      </c>
      <c r="F117" s="94">
        <v>200</v>
      </c>
      <c r="G117" s="94">
        <v>180</v>
      </c>
      <c r="H117" s="94">
        <v>161</v>
      </c>
      <c r="I117" s="94">
        <v>141</v>
      </c>
      <c r="J117" s="94">
        <v>122</v>
      </c>
      <c r="K117" s="94">
        <v>102</v>
      </c>
      <c r="L117" s="94">
        <v>82</v>
      </c>
      <c r="M117" s="94">
        <v>63</v>
      </c>
    </row>
    <row r="118" spans="1:13" ht="12.75">
      <c r="A118" s="93">
        <v>2240</v>
      </c>
      <c r="B118" s="93">
        <v>2260</v>
      </c>
      <c r="C118" s="94">
        <v>262</v>
      </c>
      <c r="D118" s="94">
        <v>242</v>
      </c>
      <c r="E118" s="94">
        <v>223</v>
      </c>
      <c r="F118" s="94">
        <v>203</v>
      </c>
      <c r="G118" s="94">
        <v>183</v>
      </c>
      <c r="H118" s="94">
        <v>164</v>
      </c>
      <c r="I118" s="94">
        <v>144</v>
      </c>
      <c r="J118" s="94">
        <v>125</v>
      </c>
      <c r="K118" s="94">
        <v>105</v>
      </c>
      <c r="L118" s="94">
        <v>85</v>
      </c>
      <c r="M118" s="94">
        <v>66</v>
      </c>
    </row>
    <row r="119" spans="1:13" ht="12.75">
      <c r="A119" s="93">
        <v>2260</v>
      </c>
      <c r="B119" s="93">
        <v>2280</v>
      </c>
      <c r="C119" s="94">
        <v>265</v>
      </c>
      <c r="D119" s="94">
        <v>245</v>
      </c>
      <c r="E119" s="94">
        <v>226</v>
      </c>
      <c r="F119" s="94">
        <v>206</v>
      </c>
      <c r="G119" s="94">
        <v>186</v>
      </c>
      <c r="H119" s="94">
        <v>167</v>
      </c>
      <c r="I119" s="94">
        <v>147</v>
      </c>
      <c r="J119" s="94">
        <v>128</v>
      </c>
      <c r="K119" s="94">
        <v>108</v>
      </c>
      <c r="L119" s="94">
        <v>88</v>
      </c>
      <c r="M119" s="94">
        <v>69</v>
      </c>
    </row>
    <row r="120" spans="1:13" ht="12.75">
      <c r="A120" s="93">
        <v>2280</v>
      </c>
      <c r="B120" s="93">
        <v>2300</v>
      </c>
      <c r="C120" s="94">
        <v>268</v>
      </c>
      <c r="D120" s="94">
        <v>248</v>
      </c>
      <c r="E120" s="94">
        <v>229</v>
      </c>
      <c r="F120" s="94">
        <v>209</v>
      </c>
      <c r="G120" s="94">
        <v>189</v>
      </c>
      <c r="H120" s="94">
        <v>170</v>
      </c>
      <c r="I120" s="94">
        <v>150</v>
      </c>
      <c r="J120" s="94">
        <v>131</v>
      </c>
      <c r="K120" s="94">
        <v>111</v>
      </c>
      <c r="L120" s="94">
        <v>91</v>
      </c>
      <c r="M120" s="94">
        <v>72</v>
      </c>
    </row>
    <row r="121" spans="1:13" ht="12.75">
      <c r="A121" s="93">
        <v>2300</v>
      </c>
      <c r="B121" s="93">
        <v>2320</v>
      </c>
      <c r="C121" s="94">
        <v>271</v>
      </c>
      <c r="D121" s="94">
        <v>251</v>
      </c>
      <c r="E121" s="94">
        <v>232</v>
      </c>
      <c r="F121" s="94">
        <v>212</v>
      </c>
      <c r="G121" s="94">
        <v>192</v>
      </c>
      <c r="H121" s="94">
        <v>173</v>
      </c>
      <c r="I121" s="94">
        <v>153</v>
      </c>
      <c r="J121" s="94">
        <v>134</v>
      </c>
      <c r="K121" s="94">
        <v>114</v>
      </c>
      <c r="L121" s="94">
        <v>94</v>
      </c>
      <c r="M121" s="94">
        <v>75</v>
      </c>
    </row>
    <row r="122" spans="1:13" ht="12.75">
      <c r="A122" s="93">
        <v>2320</v>
      </c>
      <c r="B122" s="93">
        <v>2340</v>
      </c>
      <c r="C122" s="94">
        <v>274</v>
      </c>
      <c r="D122" s="94">
        <v>254</v>
      </c>
      <c r="E122" s="94">
        <v>235</v>
      </c>
      <c r="F122" s="94">
        <v>215</v>
      </c>
      <c r="G122" s="94">
        <v>195</v>
      </c>
      <c r="H122" s="94">
        <v>176</v>
      </c>
      <c r="I122" s="94">
        <v>156</v>
      </c>
      <c r="J122" s="94">
        <v>137</v>
      </c>
      <c r="K122" s="94">
        <v>117</v>
      </c>
      <c r="L122" s="94">
        <v>97</v>
      </c>
      <c r="M122" s="94">
        <v>78</v>
      </c>
    </row>
    <row r="123" spans="1:13" ht="12.75">
      <c r="A123" s="93">
        <v>2340</v>
      </c>
      <c r="B123" s="93">
        <v>2360</v>
      </c>
      <c r="C123" s="94">
        <v>277</v>
      </c>
      <c r="D123" s="94">
        <v>257</v>
      </c>
      <c r="E123" s="94">
        <v>238</v>
      </c>
      <c r="F123" s="94">
        <v>218</v>
      </c>
      <c r="G123" s="94">
        <v>198</v>
      </c>
      <c r="H123" s="94">
        <v>179</v>
      </c>
      <c r="I123" s="94">
        <v>159</v>
      </c>
      <c r="J123" s="94">
        <v>140</v>
      </c>
      <c r="K123" s="94">
        <v>120</v>
      </c>
      <c r="L123" s="94">
        <v>100</v>
      </c>
      <c r="M123" s="94">
        <v>81</v>
      </c>
    </row>
    <row r="124" spans="1:13" ht="12.75">
      <c r="A124" s="93">
        <v>2360</v>
      </c>
      <c r="B124" s="93">
        <v>2380</v>
      </c>
      <c r="C124" s="94">
        <v>280</v>
      </c>
      <c r="D124" s="94">
        <v>260</v>
      </c>
      <c r="E124" s="94">
        <v>241</v>
      </c>
      <c r="F124" s="94">
        <v>221</v>
      </c>
      <c r="G124" s="94">
        <v>201</v>
      </c>
      <c r="H124" s="94">
        <v>182</v>
      </c>
      <c r="I124" s="94">
        <v>162</v>
      </c>
      <c r="J124" s="94">
        <v>143</v>
      </c>
      <c r="K124" s="94">
        <v>123</v>
      </c>
      <c r="L124" s="94">
        <v>103</v>
      </c>
      <c r="M124" s="94">
        <v>84</v>
      </c>
    </row>
    <row r="125" spans="1:13" ht="12.75">
      <c r="A125" s="93">
        <v>2380</v>
      </c>
      <c r="B125" s="93">
        <v>2400</v>
      </c>
      <c r="C125" s="94">
        <v>283</v>
      </c>
      <c r="D125" s="94">
        <v>263</v>
      </c>
      <c r="E125" s="94">
        <v>244</v>
      </c>
      <c r="F125" s="94">
        <v>224</v>
      </c>
      <c r="G125" s="94">
        <v>204</v>
      </c>
      <c r="H125" s="94">
        <v>185</v>
      </c>
      <c r="I125" s="94">
        <v>165</v>
      </c>
      <c r="J125" s="94">
        <v>146</v>
      </c>
      <c r="K125" s="94">
        <v>126</v>
      </c>
      <c r="L125" s="94">
        <v>106</v>
      </c>
      <c r="M125" s="94">
        <v>87</v>
      </c>
    </row>
    <row r="126" spans="1:13" ht="12.75">
      <c r="A126" s="93">
        <v>2400</v>
      </c>
      <c r="B126" s="93">
        <v>2420</v>
      </c>
      <c r="C126" s="94">
        <v>286</v>
      </c>
      <c r="D126" s="94">
        <v>266</v>
      </c>
      <c r="E126" s="94">
        <v>247</v>
      </c>
      <c r="F126" s="94">
        <v>227</v>
      </c>
      <c r="G126" s="94">
        <v>207</v>
      </c>
      <c r="H126" s="94">
        <v>188</v>
      </c>
      <c r="I126" s="94">
        <v>168</v>
      </c>
      <c r="J126" s="94">
        <v>149</v>
      </c>
      <c r="K126" s="94">
        <v>129</v>
      </c>
      <c r="L126" s="94">
        <v>109</v>
      </c>
      <c r="M126" s="94">
        <v>90</v>
      </c>
    </row>
    <row r="127" spans="1:13" ht="12.75">
      <c r="A127" s="93">
        <v>2420</v>
      </c>
      <c r="B127" s="93">
        <v>2440</v>
      </c>
      <c r="C127" s="94">
        <v>289</v>
      </c>
      <c r="D127" s="94">
        <v>269</v>
      </c>
      <c r="E127" s="94">
        <v>250</v>
      </c>
      <c r="F127" s="94">
        <v>230</v>
      </c>
      <c r="G127" s="94">
        <v>210</v>
      </c>
      <c r="H127" s="94">
        <v>191</v>
      </c>
      <c r="I127" s="94">
        <v>171</v>
      </c>
      <c r="J127" s="94">
        <v>152</v>
      </c>
      <c r="K127" s="94">
        <v>132</v>
      </c>
      <c r="L127" s="94">
        <v>112</v>
      </c>
      <c r="M127" s="94">
        <v>93</v>
      </c>
    </row>
    <row r="128" spans="1:13" ht="12.75">
      <c r="A128" s="93">
        <v>2440</v>
      </c>
      <c r="B128" s="93">
        <v>2460</v>
      </c>
      <c r="C128" s="94">
        <v>292</v>
      </c>
      <c r="D128" s="94">
        <v>272</v>
      </c>
      <c r="E128" s="94">
        <v>253</v>
      </c>
      <c r="F128" s="94">
        <v>233</v>
      </c>
      <c r="G128" s="94">
        <v>213</v>
      </c>
      <c r="H128" s="94">
        <v>194</v>
      </c>
      <c r="I128" s="94">
        <v>174</v>
      </c>
      <c r="J128" s="94">
        <v>155</v>
      </c>
      <c r="K128" s="94">
        <v>135</v>
      </c>
      <c r="L128" s="94">
        <v>115</v>
      </c>
      <c r="M128" s="94">
        <v>96</v>
      </c>
    </row>
    <row r="129" spans="1:13" ht="12.75">
      <c r="A129" s="93">
        <v>2460</v>
      </c>
      <c r="B129" s="93">
        <v>2480</v>
      </c>
      <c r="C129" s="94">
        <v>295</v>
      </c>
      <c r="D129" s="94">
        <v>275</v>
      </c>
      <c r="E129" s="94">
        <v>256</v>
      </c>
      <c r="F129" s="94">
        <v>236</v>
      </c>
      <c r="G129" s="94">
        <v>216</v>
      </c>
      <c r="H129" s="94">
        <v>197</v>
      </c>
      <c r="I129" s="94">
        <v>177</v>
      </c>
      <c r="J129" s="94">
        <v>158</v>
      </c>
      <c r="K129" s="94">
        <v>138</v>
      </c>
      <c r="L129" s="94">
        <v>118</v>
      </c>
      <c r="M129" s="94">
        <v>99</v>
      </c>
    </row>
    <row r="130" spans="1:13" ht="12.75">
      <c r="A130" s="93">
        <v>2480</v>
      </c>
      <c r="B130" s="93">
        <v>2500</v>
      </c>
      <c r="C130" s="94">
        <v>298</v>
      </c>
      <c r="D130" s="94">
        <v>278</v>
      </c>
      <c r="E130" s="94">
        <v>259</v>
      </c>
      <c r="F130" s="94">
        <v>239</v>
      </c>
      <c r="G130" s="94">
        <v>219</v>
      </c>
      <c r="H130" s="94">
        <v>200</v>
      </c>
      <c r="I130" s="94">
        <v>180</v>
      </c>
      <c r="J130" s="94">
        <v>161</v>
      </c>
      <c r="K130" s="94">
        <v>141</v>
      </c>
      <c r="L130" s="94">
        <v>121</v>
      </c>
      <c r="M130" s="94">
        <v>102</v>
      </c>
    </row>
    <row r="131" spans="1:13" ht="12.75">
      <c r="A131" s="93">
        <v>2500</v>
      </c>
      <c r="B131" s="93">
        <v>2520</v>
      </c>
      <c r="C131" s="94">
        <v>301</v>
      </c>
      <c r="D131" s="94">
        <v>281</v>
      </c>
      <c r="E131" s="94">
        <v>262</v>
      </c>
      <c r="F131" s="94">
        <v>242</v>
      </c>
      <c r="G131" s="94">
        <v>222</v>
      </c>
      <c r="H131" s="94">
        <v>203</v>
      </c>
      <c r="I131" s="94">
        <v>183</v>
      </c>
      <c r="J131" s="94">
        <v>164</v>
      </c>
      <c r="K131" s="94">
        <v>144</v>
      </c>
      <c r="L131" s="94">
        <v>124</v>
      </c>
      <c r="M131" s="94">
        <v>105</v>
      </c>
    </row>
    <row r="132" spans="1:13" ht="12.75">
      <c r="A132" s="93">
        <v>2520</v>
      </c>
      <c r="B132" s="93">
        <v>2540</v>
      </c>
      <c r="C132" s="94">
        <v>304</v>
      </c>
      <c r="D132" s="94">
        <v>284</v>
      </c>
      <c r="E132" s="94">
        <v>265</v>
      </c>
      <c r="F132" s="94">
        <v>245</v>
      </c>
      <c r="G132" s="94">
        <v>225</v>
      </c>
      <c r="H132" s="94">
        <v>206</v>
      </c>
      <c r="I132" s="94">
        <v>186</v>
      </c>
      <c r="J132" s="94">
        <v>167</v>
      </c>
      <c r="K132" s="94">
        <v>147</v>
      </c>
      <c r="L132" s="94">
        <v>127</v>
      </c>
      <c r="M132" s="94">
        <v>108</v>
      </c>
    </row>
    <row r="133" spans="1:13" ht="12.75">
      <c r="A133" s="93">
        <v>2540</v>
      </c>
      <c r="B133" s="93">
        <v>2560</v>
      </c>
      <c r="C133" s="94">
        <v>307</v>
      </c>
      <c r="D133" s="94">
        <v>287</v>
      </c>
      <c r="E133" s="94">
        <v>268</v>
      </c>
      <c r="F133" s="94">
        <v>248</v>
      </c>
      <c r="G133" s="94">
        <v>228</v>
      </c>
      <c r="H133" s="94">
        <v>209</v>
      </c>
      <c r="I133" s="94">
        <v>189</v>
      </c>
      <c r="J133" s="94">
        <v>170</v>
      </c>
      <c r="K133" s="94">
        <v>150</v>
      </c>
      <c r="L133" s="94">
        <v>130</v>
      </c>
      <c r="M133" s="94">
        <v>111</v>
      </c>
    </row>
    <row r="134" spans="1:13" ht="12.75">
      <c r="A134" s="95">
        <v>2560</v>
      </c>
      <c r="B134" s="95">
        <v>2580</v>
      </c>
      <c r="C134">
        <v>310</v>
      </c>
      <c r="D134">
        <v>290</v>
      </c>
      <c r="E134">
        <v>271</v>
      </c>
      <c r="F134">
        <v>251</v>
      </c>
      <c r="G134">
        <v>231</v>
      </c>
      <c r="H134">
        <v>212</v>
      </c>
      <c r="I134">
        <v>192</v>
      </c>
      <c r="J134">
        <v>173</v>
      </c>
      <c r="K134">
        <v>153</v>
      </c>
      <c r="L134">
        <v>133</v>
      </c>
      <c r="M134">
        <v>114</v>
      </c>
    </row>
    <row r="135" spans="1:13" ht="12.75">
      <c r="A135" s="95">
        <v>2580</v>
      </c>
      <c r="B135" s="95">
        <v>2600</v>
      </c>
      <c r="C135">
        <v>313</v>
      </c>
      <c r="D135">
        <v>293</v>
      </c>
      <c r="E135">
        <v>274</v>
      </c>
      <c r="F135">
        <v>254</v>
      </c>
      <c r="G135">
        <v>234</v>
      </c>
      <c r="H135">
        <v>215</v>
      </c>
      <c r="I135">
        <v>195</v>
      </c>
      <c r="J135">
        <v>176</v>
      </c>
      <c r="K135">
        <v>156</v>
      </c>
      <c r="L135">
        <v>136</v>
      </c>
      <c r="M135">
        <v>117</v>
      </c>
    </row>
    <row r="136" spans="1:13" ht="12.75">
      <c r="A136" s="95">
        <v>2600</v>
      </c>
      <c r="B136" s="95">
        <v>2620</v>
      </c>
      <c r="C136">
        <v>316</v>
      </c>
      <c r="D136">
        <v>296</v>
      </c>
      <c r="E136">
        <v>277</v>
      </c>
      <c r="F136">
        <v>257</v>
      </c>
      <c r="G136">
        <v>237</v>
      </c>
      <c r="H136">
        <v>218</v>
      </c>
      <c r="I136">
        <v>198</v>
      </c>
      <c r="J136">
        <v>179</v>
      </c>
      <c r="K136">
        <v>159</v>
      </c>
      <c r="L136">
        <v>139</v>
      </c>
      <c r="M136">
        <v>120</v>
      </c>
    </row>
    <row r="137" spans="1:13" ht="12.75">
      <c r="A137" s="95">
        <v>2620</v>
      </c>
      <c r="B137" s="95">
        <v>2640</v>
      </c>
      <c r="C137">
        <v>319</v>
      </c>
      <c r="D137">
        <v>299</v>
      </c>
      <c r="E137">
        <v>280</v>
      </c>
      <c r="F137">
        <v>260</v>
      </c>
      <c r="G137">
        <v>240</v>
      </c>
      <c r="H137">
        <v>221</v>
      </c>
      <c r="I137">
        <v>201</v>
      </c>
      <c r="J137">
        <v>182</v>
      </c>
      <c r="K137">
        <v>162</v>
      </c>
      <c r="L137">
        <v>142</v>
      </c>
      <c r="M137">
        <v>123</v>
      </c>
    </row>
    <row r="138" spans="1:13" ht="12.75">
      <c r="A138" s="95">
        <v>2640</v>
      </c>
      <c r="B138" s="95">
        <v>2660</v>
      </c>
      <c r="C138">
        <v>322</v>
      </c>
      <c r="D138">
        <v>302</v>
      </c>
      <c r="E138">
        <v>283</v>
      </c>
      <c r="F138">
        <v>263</v>
      </c>
      <c r="G138">
        <v>243</v>
      </c>
      <c r="H138">
        <v>224</v>
      </c>
      <c r="I138">
        <v>204</v>
      </c>
      <c r="J138">
        <v>185</v>
      </c>
      <c r="K138">
        <v>165</v>
      </c>
      <c r="L138">
        <v>145</v>
      </c>
      <c r="M138">
        <v>126</v>
      </c>
    </row>
    <row r="139" spans="1:13" ht="12.75">
      <c r="A139" s="95">
        <v>2660</v>
      </c>
      <c r="B139" s="95">
        <v>2680</v>
      </c>
      <c r="C139">
        <v>325</v>
      </c>
      <c r="D139">
        <v>305</v>
      </c>
      <c r="E139">
        <v>286</v>
      </c>
      <c r="F139">
        <v>266</v>
      </c>
      <c r="G139">
        <v>246</v>
      </c>
      <c r="H139">
        <v>227</v>
      </c>
      <c r="I139">
        <v>207</v>
      </c>
      <c r="J139">
        <v>188</v>
      </c>
      <c r="K139">
        <v>168</v>
      </c>
      <c r="L139">
        <v>148</v>
      </c>
      <c r="M139">
        <v>129</v>
      </c>
    </row>
    <row r="140" spans="1:13" ht="12.75">
      <c r="A140" s="95">
        <v>2680</v>
      </c>
      <c r="B140" s="95">
        <v>2700</v>
      </c>
      <c r="C140">
        <v>328</v>
      </c>
      <c r="D140">
        <v>308</v>
      </c>
      <c r="E140">
        <v>289</v>
      </c>
      <c r="F140">
        <v>269</v>
      </c>
      <c r="G140">
        <v>249</v>
      </c>
      <c r="H140">
        <v>230</v>
      </c>
      <c r="I140">
        <v>210</v>
      </c>
      <c r="J140">
        <v>191</v>
      </c>
      <c r="K140">
        <v>171</v>
      </c>
      <c r="L140">
        <v>151</v>
      </c>
      <c r="M140">
        <v>132</v>
      </c>
    </row>
  </sheetData>
  <sheetProtection/>
  <mergeCells count="2">
    <mergeCell ref="A3:A4"/>
    <mergeCell ref="B3:B4"/>
  </mergeCells>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29.xml><?xml version="1.0" encoding="utf-8"?>
<worksheet xmlns="http://schemas.openxmlformats.org/spreadsheetml/2006/main" xmlns:r="http://schemas.openxmlformats.org/officeDocument/2006/relationships">
  <sheetPr>
    <tabColor indexed="10"/>
  </sheetPr>
  <dimension ref="A1:H46"/>
  <sheetViews>
    <sheetView zoomScale="85" zoomScaleNormal="85" zoomScalePageLayoutView="0" workbookViewId="0" topLeftCell="A4">
      <selection activeCell="B22" sqref="B22"/>
    </sheetView>
  </sheetViews>
  <sheetFormatPr defaultColWidth="9.140625" defaultRowHeight="12.75"/>
  <cols>
    <col min="1" max="1" width="27.140625" style="248" customWidth="1"/>
    <col min="2" max="2" width="24.140625" style="17" bestFit="1" customWidth="1"/>
    <col min="3" max="3" width="2.7109375" style="17" customWidth="1"/>
    <col min="4" max="4" width="16.8515625" style="17" customWidth="1"/>
    <col min="5" max="5" width="15.7109375" style="17" customWidth="1"/>
    <col min="6" max="6" width="9.140625" style="17" customWidth="1"/>
    <col min="7" max="7" width="24.00390625" style="17" bestFit="1" customWidth="1"/>
    <col min="8" max="8" width="42.421875" style="17" bestFit="1" customWidth="1"/>
    <col min="9" max="16384" width="9.140625" style="17" customWidth="1"/>
  </cols>
  <sheetData>
    <row r="1" spans="1:8" ht="25.5">
      <c r="A1" s="20" t="s">
        <v>10</v>
      </c>
      <c r="B1" s="20"/>
      <c r="D1" s="20" t="s">
        <v>14</v>
      </c>
      <c r="E1" s="20"/>
      <c r="F1" s="20"/>
      <c r="G1" s="20"/>
      <c r="H1" s="20"/>
    </row>
    <row r="2" spans="1:8" ht="12.75">
      <c r="A2" s="247" t="s">
        <v>11</v>
      </c>
      <c r="B2" s="206" t="s">
        <v>12</v>
      </c>
      <c r="D2" s="102" t="s">
        <v>19</v>
      </c>
      <c r="E2" s="102"/>
      <c r="F2" s="102"/>
      <c r="G2" s="102"/>
      <c r="H2" s="102"/>
    </row>
    <row r="3" spans="1:8" ht="12.75">
      <c r="A3" s="247" t="s">
        <v>173</v>
      </c>
      <c r="B3" s="206">
        <v>59.62</v>
      </c>
      <c r="D3" s="57" t="s">
        <v>20</v>
      </c>
      <c r="E3" s="102"/>
      <c r="F3" s="102"/>
      <c r="G3" s="102"/>
      <c r="H3" s="102"/>
    </row>
    <row r="4" spans="1:8" ht="25.5">
      <c r="A4" s="247" t="s">
        <v>181</v>
      </c>
      <c r="B4" s="206">
        <v>119.23</v>
      </c>
      <c r="D4" s="103" t="s">
        <v>408</v>
      </c>
      <c r="E4" s="103"/>
      <c r="F4" s="104" t="s">
        <v>21</v>
      </c>
      <c r="G4" s="104"/>
      <c r="H4" s="104"/>
    </row>
    <row r="5" spans="1:8" ht="12.75">
      <c r="A5" s="247" t="s">
        <v>180</v>
      </c>
      <c r="B5" s="206">
        <v>129.17</v>
      </c>
      <c r="D5" s="126" t="s">
        <v>396</v>
      </c>
      <c r="E5" s="126"/>
      <c r="F5" s="127">
        <v>0</v>
      </c>
      <c r="G5" s="127"/>
      <c r="H5" s="128"/>
    </row>
    <row r="6" spans="1:8" ht="12.75">
      <c r="A6" s="247" t="s">
        <v>176</v>
      </c>
      <c r="B6" s="206">
        <v>258.33</v>
      </c>
      <c r="D6" s="89" t="s">
        <v>23</v>
      </c>
      <c r="E6" s="89" t="s">
        <v>22</v>
      </c>
      <c r="F6" s="126" t="s">
        <v>203</v>
      </c>
      <c r="G6" s="126" t="s">
        <v>25</v>
      </c>
      <c r="H6" s="126" t="s">
        <v>24</v>
      </c>
    </row>
    <row r="7" spans="1:8" ht="12.75">
      <c r="A7" s="247" t="s">
        <v>15</v>
      </c>
      <c r="B7" s="206">
        <v>775</v>
      </c>
      <c r="D7" s="129">
        <v>51</v>
      </c>
      <c r="E7" s="129">
        <v>187</v>
      </c>
      <c r="F7" s="130">
        <v>0.1</v>
      </c>
      <c r="G7" s="131">
        <v>0</v>
      </c>
      <c r="H7" s="129" t="s">
        <v>397</v>
      </c>
    </row>
    <row r="8" spans="1:8" ht="12.75">
      <c r="A8" s="247" t="s">
        <v>16</v>
      </c>
      <c r="B8" s="206">
        <v>1550</v>
      </c>
      <c r="D8" s="129">
        <v>187</v>
      </c>
      <c r="E8" s="129">
        <v>592</v>
      </c>
      <c r="F8" s="130">
        <v>0.15</v>
      </c>
      <c r="G8" s="132">
        <v>13.6</v>
      </c>
      <c r="H8" s="129" t="s">
        <v>398</v>
      </c>
    </row>
    <row r="9" spans="1:8" ht="12.75">
      <c r="A9" s="247" t="s">
        <v>17</v>
      </c>
      <c r="B9" s="206">
        <v>3100</v>
      </c>
      <c r="D9" s="129">
        <v>592</v>
      </c>
      <c r="E9" s="129">
        <v>1317</v>
      </c>
      <c r="F9" s="130">
        <v>0.25</v>
      </c>
      <c r="G9" s="132">
        <v>74.35</v>
      </c>
      <c r="H9" s="129" t="s">
        <v>399</v>
      </c>
    </row>
    <row r="10" spans="1:8" ht="25.5">
      <c r="A10" s="247" t="s">
        <v>18</v>
      </c>
      <c r="B10" s="206">
        <v>11.92</v>
      </c>
      <c r="D10" s="129">
        <v>1317</v>
      </c>
      <c r="E10" s="129">
        <v>2860</v>
      </c>
      <c r="F10" s="130">
        <v>0.28</v>
      </c>
      <c r="G10" s="132">
        <v>255.6</v>
      </c>
      <c r="H10" s="129" t="s">
        <v>400</v>
      </c>
    </row>
    <row r="11" spans="4:8" ht="12.75">
      <c r="D11" s="129">
        <v>2860</v>
      </c>
      <c r="E11" s="129">
        <v>6177</v>
      </c>
      <c r="F11" s="130">
        <v>0.33</v>
      </c>
      <c r="G11" s="132">
        <v>687.64</v>
      </c>
      <c r="H11" s="129" t="s">
        <v>401</v>
      </c>
    </row>
    <row r="12" spans="4:8" ht="12.75">
      <c r="D12" s="129">
        <v>6177</v>
      </c>
      <c r="E12" s="129"/>
      <c r="F12" s="130">
        <v>0.35</v>
      </c>
      <c r="G12" s="132">
        <v>1782.25</v>
      </c>
      <c r="H12" s="129" t="s">
        <v>402</v>
      </c>
    </row>
    <row r="13" spans="1:2" ht="12.75">
      <c r="A13" s="102" t="s">
        <v>367</v>
      </c>
      <c r="B13" s="102"/>
    </row>
    <row r="14" spans="1:2" ht="12.75">
      <c r="A14" s="16" t="s">
        <v>61</v>
      </c>
      <c r="B14" s="18" t="s">
        <v>26</v>
      </c>
    </row>
    <row r="15" spans="1:2" ht="12.75">
      <c r="A15" s="16" t="s">
        <v>4</v>
      </c>
      <c r="B15" s="18" t="s">
        <v>173</v>
      </c>
    </row>
    <row r="16" spans="1:2" ht="12.75">
      <c r="A16" s="16" t="str">
        <f>B15&amp;" Gross ="</f>
        <v>Weekly Gross =</v>
      </c>
      <c r="B16" s="19">
        <v>1900.5</v>
      </c>
    </row>
    <row r="17" spans="1:2" ht="12.75">
      <c r="A17" s="16" t="s">
        <v>0</v>
      </c>
      <c r="B17" s="18" t="s">
        <v>1</v>
      </c>
    </row>
    <row r="18" spans="1:2" ht="12.75">
      <c r="A18" s="16" t="s">
        <v>2</v>
      </c>
      <c r="B18" s="18">
        <v>4</v>
      </c>
    </row>
    <row r="19" spans="1:2" ht="25.5">
      <c r="A19" s="16" t="s">
        <v>7</v>
      </c>
      <c r="B19" s="19"/>
    </row>
    <row r="21" spans="1:4" ht="38.25">
      <c r="A21" s="249" t="s">
        <v>30</v>
      </c>
      <c r="B21" s="250"/>
      <c r="C21"/>
      <c r="D21"/>
    </row>
    <row r="22" spans="1:4" ht="12.75">
      <c r="A22" s="16" t="s">
        <v>31</v>
      </c>
      <c r="B22" s="246"/>
      <c r="C22"/>
      <c r="D22"/>
    </row>
    <row r="23" spans="1:4" ht="25.5">
      <c r="A23" s="249" t="s">
        <v>8</v>
      </c>
      <c r="B23" s="250"/>
      <c r="C23"/>
      <c r="D23"/>
    </row>
    <row r="24" spans="1:4" ht="12.75">
      <c r="A24" s="247" t="s">
        <v>32</v>
      </c>
      <c r="B24" s="246"/>
      <c r="C24"/>
      <c r="D24"/>
    </row>
    <row r="25" spans="1:4" ht="12.75">
      <c r="A25" s="247" t="str">
        <f>A22</f>
        <v>One withholding allowance =</v>
      </c>
      <c r="B25" s="246"/>
      <c r="C25"/>
      <c r="D25"/>
    </row>
    <row r="26" spans="1:4" ht="25.5">
      <c r="A26" s="16" t="s">
        <v>33</v>
      </c>
      <c r="B26" s="246"/>
      <c r="C26"/>
      <c r="D26"/>
    </row>
    <row r="27" spans="1:4" ht="25.5">
      <c r="A27" s="249" t="s">
        <v>9</v>
      </c>
      <c r="B27" s="250"/>
      <c r="C27"/>
      <c r="D27"/>
    </row>
    <row r="28" spans="1:4" ht="12.75">
      <c r="A28" s="16" t="str">
        <f>A16</f>
        <v>Weekly Gross =</v>
      </c>
      <c r="B28" s="251"/>
      <c r="C28"/>
      <c r="D28"/>
    </row>
    <row r="29" spans="1:4" ht="25.5">
      <c r="A29" s="16" t="str">
        <f>A26</f>
        <v>Total earnings that are exempt from tax this week =</v>
      </c>
      <c r="B29" s="246"/>
      <c r="C29"/>
      <c r="D29"/>
    </row>
    <row r="30" spans="1:4" ht="25.5">
      <c r="A30" s="16" t="s">
        <v>34</v>
      </c>
      <c r="B30" s="251"/>
      <c r="C30"/>
      <c r="D30"/>
    </row>
    <row r="31" spans="1:4" ht="38.25">
      <c r="A31" s="249" t="s">
        <v>13</v>
      </c>
      <c r="B31" s="250"/>
      <c r="C31"/>
      <c r="D31"/>
    </row>
    <row r="32" spans="1:4" ht="25.5">
      <c r="A32" s="16" t="s">
        <v>35</v>
      </c>
      <c r="B32" s="252"/>
      <c r="C32"/>
      <c r="D32"/>
    </row>
    <row r="33" spans="1:4" ht="25.5">
      <c r="A33" s="247" t="str">
        <f>"Tax part 2 = ("&amp;DOLLAR(B30,2)&amp;" - "&amp;DOLLAR(D10,2)&amp;")* "&amp;TEXT(F10,"0%")&amp;" ="</f>
        <v>Tax part 2 = ($0.00 - $1,317.00)* 28% =</v>
      </c>
      <c r="B33" s="251"/>
      <c r="C33"/>
      <c r="D33"/>
    </row>
    <row r="34" spans="1:4" ht="12.75">
      <c r="A34" s="16" t="s">
        <v>407</v>
      </c>
      <c r="B34" s="252"/>
      <c r="C34"/>
      <c r="D34"/>
    </row>
    <row r="35" spans="1:4" ht="12.75">
      <c r="A35" s="17"/>
      <c r="C35"/>
      <c r="D35"/>
    </row>
    <row r="36" spans="3:4" ht="12.75">
      <c r="C36"/>
      <c r="D36"/>
    </row>
    <row r="37" spans="3:4" ht="12.75">
      <c r="C37"/>
      <c r="D37"/>
    </row>
    <row r="38" spans="3:4" ht="12.75">
      <c r="C38"/>
      <c r="D38"/>
    </row>
    <row r="39" spans="3:4" ht="12.75">
      <c r="C39"/>
      <c r="D39"/>
    </row>
    <row r="40" ht="12.75">
      <c r="D40"/>
    </row>
    <row r="41" ht="12.75">
      <c r="D41"/>
    </row>
    <row r="42" ht="12.75">
      <c r="D42"/>
    </row>
    <row r="43" ht="12.75">
      <c r="D43"/>
    </row>
    <row r="44" ht="12.75">
      <c r="D44"/>
    </row>
    <row r="45" ht="12.75">
      <c r="D45"/>
    </row>
    <row r="46" ht="12.75">
      <c r="D46"/>
    </row>
  </sheetData>
  <sheetProtection/>
  <dataValidations count="1">
    <dataValidation type="list" allowBlank="1" showInputMessage="1" showErrorMessage="1" sqref="B15">
      <formula1>payp</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51"/>
  </sheetPr>
  <dimension ref="A1:O19"/>
  <sheetViews>
    <sheetView zoomScalePageLayoutView="0" workbookViewId="0" topLeftCell="A1">
      <selection activeCell="I9" sqref="I9"/>
    </sheetView>
  </sheetViews>
  <sheetFormatPr defaultColWidth="9.140625" defaultRowHeight="12.75"/>
  <cols>
    <col min="1" max="1" width="20.7109375" style="0" bestFit="1" customWidth="1"/>
    <col min="2" max="4" width="6.00390625" style="0" bestFit="1" customWidth="1"/>
    <col min="5" max="5" width="5.57421875" style="0" bestFit="1" customWidth="1"/>
    <col min="6" max="6" width="5.00390625" style="0" bestFit="1" customWidth="1"/>
    <col min="7" max="7" width="6.00390625" style="0" bestFit="1" customWidth="1"/>
    <col min="8" max="8" width="4.57421875" style="0" bestFit="1" customWidth="1"/>
    <col min="9" max="10" width="7.00390625" style="0" bestFit="1" customWidth="1"/>
    <col min="11" max="11" width="6.00390625" style="0" bestFit="1" customWidth="1"/>
    <col min="12" max="12" width="15.00390625" style="0" customWidth="1"/>
    <col min="13" max="15" width="8.140625" style="0" bestFit="1" customWidth="1"/>
    <col min="16" max="16" width="1.7109375" style="0" customWidth="1"/>
    <col min="17" max="17" width="19.8515625" style="0" customWidth="1"/>
  </cols>
  <sheetData>
    <row r="1" ht="12.75">
      <c r="A1" s="154" t="s">
        <v>60</v>
      </c>
    </row>
    <row r="2" ht="12.75">
      <c r="A2" s="155" t="s">
        <v>78</v>
      </c>
    </row>
    <row r="3" ht="12.75">
      <c r="A3" s="7">
        <v>1.5</v>
      </c>
    </row>
    <row r="4" ht="12.75" customHeight="1">
      <c r="A4" s="156" t="s">
        <v>419</v>
      </c>
    </row>
    <row r="5" ht="12.75" customHeight="1">
      <c r="A5" s="7">
        <v>40</v>
      </c>
    </row>
    <row r="6" spans="1:15" ht="36">
      <c r="A6" s="157" t="s">
        <v>131</v>
      </c>
      <c r="B6" s="157"/>
      <c r="C6" s="157"/>
      <c r="D6" s="157"/>
      <c r="E6" s="157"/>
      <c r="F6" s="157"/>
      <c r="G6" s="157"/>
      <c r="H6" s="157"/>
      <c r="I6" s="157"/>
      <c r="J6" s="157"/>
      <c r="K6" s="157"/>
      <c r="L6" s="157"/>
      <c r="M6" s="157"/>
      <c r="N6" s="157"/>
      <c r="O6" s="157"/>
    </row>
    <row r="7" spans="1:15" ht="12.75">
      <c r="A7" s="211" t="s">
        <v>61</v>
      </c>
      <c r="B7" s="137" t="s">
        <v>62</v>
      </c>
      <c r="C7" s="137"/>
      <c r="D7" s="137"/>
      <c r="E7" s="137"/>
      <c r="F7" s="137"/>
      <c r="G7" s="137"/>
      <c r="H7" s="137"/>
      <c r="I7" s="149" t="s">
        <v>70</v>
      </c>
      <c r="J7" s="149"/>
      <c r="K7" s="149"/>
      <c r="L7" s="211" t="s">
        <v>71</v>
      </c>
      <c r="M7" s="149" t="s">
        <v>72</v>
      </c>
      <c r="N7" s="149"/>
      <c r="O7" s="149"/>
    </row>
    <row r="8" spans="1:15" ht="12.75">
      <c r="A8" s="211"/>
      <c r="B8" s="148" t="s">
        <v>63</v>
      </c>
      <c r="C8" s="148" t="s">
        <v>64</v>
      </c>
      <c r="D8" s="148" t="s">
        <v>65</v>
      </c>
      <c r="E8" s="148" t="s">
        <v>66</v>
      </c>
      <c r="F8" s="148" t="s">
        <v>67</v>
      </c>
      <c r="G8" s="148" t="s">
        <v>68</v>
      </c>
      <c r="H8" s="148" t="s">
        <v>69</v>
      </c>
      <c r="I8" s="151" t="s">
        <v>403</v>
      </c>
      <c r="J8" s="151" t="s">
        <v>79</v>
      </c>
      <c r="K8" s="151" t="s">
        <v>80</v>
      </c>
      <c r="L8" s="211"/>
      <c r="M8" s="151" t="s">
        <v>79</v>
      </c>
      <c r="N8" s="151" t="s">
        <v>80</v>
      </c>
      <c r="O8" s="151" t="s">
        <v>58</v>
      </c>
    </row>
    <row r="9" spans="1:15" ht="12.75">
      <c r="A9" s="22" t="s">
        <v>73</v>
      </c>
      <c r="B9" s="146">
        <v>6</v>
      </c>
      <c r="C9" s="146">
        <v>9</v>
      </c>
      <c r="D9" s="146">
        <v>8.25</v>
      </c>
      <c r="E9" s="146">
        <v>8</v>
      </c>
      <c r="F9" s="146">
        <v>9</v>
      </c>
      <c r="G9" s="146">
        <v>4.5</v>
      </c>
      <c r="H9" s="146">
        <v>4</v>
      </c>
      <c r="I9" s="152"/>
      <c r="J9" s="152"/>
      <c r="K9" s="152"/>
      <c r="L9" s="176">
        <v>15</v>
      </c>
      <c r="M9" s="179"/>
      <c r="N9" s="180"/>
      <c r="O9" s="180"/>
    </row>
    <row r="10" spans="1:15" ht="12.75">
      <c r="A10" s="22" t="s">
        <v>59</v>
      </c>
      <c r="B10" s="147">
        <v>7</v>
      </c>
      <c r="C10" s="147">
        <v>5</v>
      </c>
      <c r="D10" s="147">
        <v>5</v>
      </c>
      <c r="E10" s="147">
        <v>8</v>
      </c>
      <c r="F10" s="147"/>
      <c r="G10" s="147">
        <v>8.5</v>
      </c>
      <c r="H10" s="147">
        <v>6</v>
      </c>
      <c r="I10" s="152"/>
      <c r="J10" s="152"/>
      <c r="K10" s="152"/>
      <c r="L10" s="177">
        <v>16</v>
      </c>
      <c r="M10" s="153"/>
      <c r="N10" s="180"/>
      <c r="O10" s="180"/>
    </row>
    <row r="11" spans="1:15" ht="12.75">
      <c r="A11" s="22" t="s">
        <v>74</v>
      </c>
      <c r="B11" s="147">
        <v>7</v>
      </c>
      <c r="C11" s="147">
        <v>7</v>
      </c>
      <c r="D11" s="147">
        <v>8</v>
      </c>
      <c r="E11" s="147">
        <v>5</v>
      </c>
      <c r="F11" s="147">
        <v>8</v>
      </c>
      <c r="G11" s="147">
        <v>8</v>
      </c>
      <c r="H11" s="147">
        <v>8</v>
      </c>
      <c r="I11" s="152"/>
      <c r="J11" s="152"/>
      <c r="K11" s="152"/>
      <c r="L11" s="177">
        <v>17.25</v>
      </c>
      <c r="M11" s="153"/>
      <c r="N11" s="180"/>
      <c r="O11" s="180"/>
    </row>
    <row r="12" spans="1:15" ht="12.75">
      <c r="A12" s="22" t="s">
        <v>75</v>
      </c>
      <c r="B12" s="147">
        <v>7.25</v>
      </c>
      <c r="C12" s="147">
        <v>5</v>
      </c>
      <c r="D12" s="147">
        <v>5</v>
      </c>
      <c r="E12" s="147"/>
      <c r="F12" s="147">
        <v>7</v>
      </c>
      <c r="G12" s="147">
        <v>5</v>
      </c>
      <c r="H12" s="147">
        <v>7</v>
      </c>
      <c r="I12" s="152"/>
      <c r="J12" s="152"/>
      <c r="K12" s="152"/>
      <c r="L12" s="177">
        <v>11.65</v>
      </c>
      <c r="M12" s="153"/>
      <c r="N12" s="180"/>
      <c r="O12" s="180"/>
    </row>
    <row r="13" spans="1:15" ht="12.75">
      <c r="A13" s="22" t="s">
        <v>76</v>
      </c>
      <c r="B13" s="147">
        <v>7</v>
      </c>
      <c r="C13" s="147">
        <v>5</v>
      </c>
      <c r="D13" s="147">
        <v>5</v>
      </c>
      <c r="E13" s="147">
        <v>6</v>
      </c>
      <c r="F13" s="147">
        <v>5</v>
      </c>
      <c r="G13" s="147">
        <v>7</v>
      </c>
      <c r="H13" s="147">
        <v>8</v>
      </c>
      <c r="I13" s="152"/>
      <c r="J13" s="152"/>
      <c r="K13" s="152"/>
      <c r="L13" s="177">
        <v>19</v>
      </c>
      <c r="M13" s="153"/>
      <c r="N13" s="180"/>
      <c r="O13" s="180"/>
    </row>
    <row r="14" spans="1:15" ht="12.75">
      <c r="A14" s="22" t="s">
        <v>77</v>
      </c>
      <c r="B14" s="147">
        <v>6</v>
      </c>
      <c r="C14" s="147">
        <v>5</v>
      </c>
      <c r="D14" s="147">
        <v>7</v>
      </c>
      <c r="E14" s="147">
        <v>8</v>
      </c>
      <c r="F14" s="147">
        <v>6</v>
      </c>
      <c r="G14" s="147">
        <v>8</v>
      </c>
      <c r="H14" s="147">
        <v>7</v>
      </c>
      <c r="I14" s="152"/>
      <c r="J14" s="152"/>
      <c r="K14" s="152"/>
      <c r="L14" s="177">
        <v>17</v>
      </c>
      <c r="M14" s="153"/>
      <c r="N14" s="180"/>
      <c r="O14" s="180"/>
    </row>
    <row r="15" spans="1:15" ht="12.75">
      <c r="A15" s="22" t="s">
        <v>82</v>
      </c>
      <c r="B15" s="147"/>
      <c r="C15" s="147">
        <v>4</v>
      </c>
      <c r="D15" s="147">
        <v>8</v>
      </c>
      <c r="E15" s="147">
        <v>6</v>
      </c>
      <c r="F15" s="147">
        <v>8</v>
      </c>
      <c r="G15" s="147">
        <v>8</v>
      </c>
      <c r="H15" s="147">
        <v>6</v>
      </c>
      <c r="I15" s="152"/>
      <c r="J15" s="152"/>
      <c r="K15" s="152"/>
      <c r="L15" s="177">
        <v>21</v>
      </c>
      <c r="M15" s="153"/>
      <c r="N15" s="180"/>
      <c r="O15" s="180"/>
    </row>
    <row r="16" spans="1:15" ht="12.75">
      <c r="A16" s="22" t="s">
        <v>83</v>
      </c>
      <c r="B16" s="147">
        <v>6</v>
      </c>
      <c r="C16" s="147">
        <v>6</v>
      </c>
      <c r="D16" s="147">
        <v>8</v>
      </c>
      <c r="E16" s="147">
        <v>8</v>
      </c>
      <c r="F16" s="147">
        <v>7</v>
      </c>
      <c r="G16" s="147">
        <v>7</v>
      </c>
      <c r="H16" s="147">
        <v>7</v>
      </c>
      <c r="I16" s="152"/>
      <c r="J16" s="152"/>
      <c r="K16" s="152"/>
      <c r="L16" s="177">
        <v>16</v>
      </c>
      <c r="M16" s="153"/>
      <c r="N16" s="180"/>
      <c r="O16" s="180"/>
    </row>
    <row r="17" spans="1:15" ht="12.75">
      <c r="A17" s="22" t="s">
        <v>84</v>
      </c>
      <c r="B17" s="147">
        <v>5</v>
      </c>
      <c r="C17" s="147">
        <v>7</v>
      </c>
      <c r="D17" s="147"/>
      <c r="E17" s="147">
        <v>8</v>
      </c>
      <c r="F17" s="147">
        <v>6</v>
      </c>
      <c r="G17" s="147">
        <v>5.75</v>
      </c>
      <c r="H17" s="147">
        <v>7</v>
      </c>
      <c r="I17" s="152"/>
      <c r="J17" s="152"/>
      <c r="K17" s="152"/>
      <c r="L17" s="177">
        <v>10.25</v>
      </c>
      <c r="M17" s="153"/>
      <c r="N17" s="180"/>
      <c r="O17" s="180"/>
    </row>
    <row r="18" spans="1:15" ht="12.75">
      <c r="A18" s="22" t="s">
        <v>85</v>
      </c>
      <c r="B18" s="147">
        <v>7</v>
      </c>
      <c r="C18" s="147">
        <v>8</v>
      </c>
      <c r="D18" s="147">
        <v>7</v>
      </c>
      <c r="E18" s="147">
        <v>5</v>
      </c>
      <c r="F18" s="147">
        <v>8</v>
      </c>
      <c r="G18" s="147">
        <v>8</v>
      </c>
      <c r="H18" s="147">
        <v>8</v>
      </c>
      <c r="I18" s="152"/>
      <c r="J18" s="152"/>
      <c r="K18" s="152"/>
      <c r="L18" s="177">
        <v>15.36</v>
      </c>
      <c r="M18" s="153"/>
      <c r="N18" s="180"/>
      <c r="O18" s="180"/>
    </row>
    <row r="19" spans="1:15" ht="12.75">
      <c r="A19" s="22" t="s">
        <v>86</v>
      </c>
      <c r="B19" s="147">
        <v>5.25</v>
      </c>
      <c r="C19" s="147">
        <v>5</v>
      </c>
      <c r="D19" s="147">
        <v>8</v>
      </c>
      <c r="E19" s="147">
        <v>7</v>
      </c>
      <c r="F19" s="147">
        <v>5</v>
      </c>
      <c r="G19" s="147">
        <v>8</v>
      </c>
      <c r="H19" s="147">
        <v>6</v>
      </c>
      <c r="I19" s="152"/>
      <c r="J19" s="152"/>
      <c r="K19" s="152"/>
      <c r="L19" s="177">
        <v>15.75</v>
      </c>
      <c r="M19" s="153"/>
      <c r="N19" s="180"/>
      <c r="O19" s="180"/>
    </row>
  </sheetData>
  <sheetProtection/>
  <mergeCells count="2">
    <mergeCell ref="A7:A8"/>
    <mergeCell ref="L7:L8"/>
  </mergeCells>
  <printOptions/>
  <pageMargins left="0.75" right="0.75" top="1" bottom="1" header="0.5" footer="0.5"/>
  <pageSetup horizontalDpi="600" verticalDpi="600" orientation="portrait" r:id="rId2"/>
  <drawing r:id="rId1"/>
</worksheet>
</file>

<file path=xl/worksheets/sheet30.xml><?xml version="1.0" encoding="utf-8"?>
<worksheet xmlns="http://schemas.openxmlformats.org/spreadsheetml/2006/main" xmlns:r="http://schemas.openxmlformats.org/officeDocument/2006/relationships">
  <sheetPr>
    <tabColor indexed="10"/>
  </sheetPr>
  <dimension ref="A1:H46"/>
  <sheetViews>
    <sheetView zoomScale="85" zoomScaleNormal="85" zoomScalePageLayoutView="0" workbookViewId="0" topLeftCell="A10">
      <selection activeCell="B22" sqref="B22"/>
    </sheetView>
  </sheetViews>
  <sheetFormatPr defaultColWidth="9.140625" defaultRowHeight="12.75"/>
  <cols>
    <col min="1" max="1" width="27.140625" style="248" customWidth="1"/>
    <col min="2" max="2" width="24.140625" style="17" bestFit="1" customWidth="1"/>
    <col min="3" max="3" width="2.7109375" style="17" customWidth="1"/>
    <col min="4" max="4" width="16.8515625" style="17" customWidth="1"/>
    <col min="5" max="5" width="15.7109375" style="17" customWidth="1"/>
    <col min="6" max="6" width="9.140625" style="17" customWidth="1"/>
    <col min="7" max="7" width="24.00390625" style="17" bestFit="1" customWidth="1"/>
    <col min="8" max="8" width="42.421875" style="17" bestFit="1" customWidth="1"/>
    <col min="9" max="16384" width="9.140625" style="17" customWidth="1"/>
  </cols>
  <sheetData>
    <row r="1" spans="1:8" ht="25.5">
      <c r="A1" s="20" t="s">
        <v>10</v>
      </c>
      <c r="B1" s="20"/>
      <c r="D1" s="43" t="s">
        <v>14</v>
      </c>
      <c r="E1" s="43"/>
      <c r="F1" s="43"/>
      <c r="G1" s="43"/>
      <c r="H1" s="43"/>
    </row>
    <row r="2" spans="1:8" ht="12.75">
      <c r="A2" s="247" t="s">
        <v>11</v>
      </c>
      <c r="B2" s="206" t="s">
        <v>12</v>
      </c>
      <c r="D2" s="102" t="s">
        <v>19</v>
      </c>
      <c r="E2" s="102"/>
      <c r="F2" s="102"/>
      <c r="G2" s="102"/>
      <c r="H2" s="102"/>
    </row>
    <row r="3" spans="1:8" ht="12.75">
      <c r="A3" s="247" t="s">
        <v>173</v>
      </c>
      <c r="B3" s="206">
        <v>59.62</v>
      </c>
      <c r="D3" s="57" t="s">
        <v>3</v>
      </c>
      <c r="E3" s="102"/>
      <c r="F3" s="102"/>
      <c r="G3" s="102"/>
      <c r="H3" s="102"/>
    </row>
    <row r="4" spans="1:8" ht="25.5">
      <c r="A4" s="247" t="s">
        <v>181</v>
      </c>
      <c r="B4" s="206">
        <v>119.23</v>
      </c>
      <c r="D4" s="103" t="s">
        <v>409</v>
      </c>
      <c r="E4" s="103"/>
      <c r="F4" s="104" t="s">
        <v>21</v>
      </c>
      <c r="G4" s="104"/>
      <c r="H4" s="104"/>
    </row>
    <row r="5" spans="1:8" ht="12.75">
      <c r="A5" s="247" t="s">
        <v>180</v>
      </c>
      <c r="B5" s="206">
        <v>129.17</v>
      </c>
      <c r="D5" s="126" t="str">
        <f>"Not over "&amp;DOLLAR(D7)&amp;" . . . . . . . . . . . . . . . . .  . . . . . . . . . . .  . . . . . . . . . . . . . . . ."</f>
        <v>Not over $154.00 . . . . . . . . . . . . . . . . .  . . . . . . . . . . .  . . . . . . . . . . . . . . . .</v>
      </c>
      <c r="E5" s="126"/>
      <c r="F5" s="127">
        <v>0</v>
      </c>
      <c r="G5" s="127"/>
      <c r="H5" s="128"/>
    </row>
    <row r="6" spans="1:8" ht="12.75">
      <c r="A6" s="247" t="s">
        <v>176</v>
      </c>
      <c r="B6" s="206">
        <v>258.33</v>
      </c>
      <c r="D6" s="89" t="s">
        <v>23</v>
      </c>
      <c r="E6" s="89" t="s">
        <v>22</v>
      </c>
      <c r="F6" s="126" t="s">
        <v>203</v>
      </c>
      <c r="G6" s="126" t="s">
        <v>25</v>
      </c>
      <c r="H6" s="126" t="s">
        <v>24</v>
      </c>
    </row>
    <row r="7" spans="1:8" ht="12.75">
      <c r="A7" s="247" t="s">
        <v>15</v>
      </c>
      <c r="B7" s="206">
        <v>775</v>
      </c>
      <c r="D7" s="129">
        <v>154</v>
      </c>
      <c r="E7" s="129">
        <v>429</v>
      </c>
      <c r="F7" s="130">
        <v>0.1</v>
      </c>
      <c r="G7" s="131">
        <f>F5</f>
        <v>0</v>
      </c>
      <c r="H7" s="129" t="str">
        <f>TEXT(F7,"0%")&amp;" of the excess over "&amp;DOLLAR(D7,0)</f>
        <v>10% of the excess over $154</v>
      </c>
    </row>
    <row r="8" spans="1:8" ht="12.75">
      <c r="A8" s="247" t="s">
        <v>16</v>
      </c>
      <c r="B8" s="206">
        <v>1550</v>
      </c>
      <c r="D8" s="129">
        <f>E7</f>
        <v>429</v>
      </c>
      <c r="E8" s="129">
        <v>1245</v>
      </c>
      <c r="F8" s="130">
        <v>0.15</v>
      </c>
      <c r="G8" s="132">
        <f>ROUND((E7-D7)*F7,2)</f>
        <v>27.5</v>
      </c>
      <c r="H8" s="129" t="str">
        <f>DOLLAR(G8)&amp;" plus "&amp;TEXT(F8,"0%")&amp;" of the excess over "&amp;DOLLAR(E7,0)</f>
        <v>$27.50 plus 15% of the excess over $429</v>
      </c>
    </row>
    <row r="9" spans="1:8" ht="12.75">
      <c r="A9" s="247" t="s">
        <v>17</v>
      </c>
      <c r="B9" s="206">
        <v>3100</v>
      </c>
      <c r="D9" s="129">
        <f>E8</f>
        <v>1245</v>
      </c>
      <c r="E9" s="129">
        <v>2270</v>
      </c>
      <c r="F9" s="130">
        <v>0.25</v>
      </c>
      <c r="G9" s="132">
        <f>ROUND((E8-D8)*F8,2)+G8</f>
        <v>149.9</v>
      </c>
      <c r="H9" s="129" t="str">
        <f>DOLLAR(G9)&amp;" plus "&amp;TEXT(F9,"0%")&amp;" of the excess over "&amp;DOLLAR(E8,0)</f>
        <v>$149.90 plus 25% of the excess over $1,245</v>
      </c>
    </row>
    <row r="10" spans="1:8" ht="25.5">
      <c r="A10" s="247" t="s">
        <v>18</v>
      </c>
      <c r="B10" s="206">
        <v>11.92</v>
      </c>
      <c r="D10" s="129">
        <f>E9</f>
        <v>2270</v>
      </c>
      <c r="E10" s="129">
        <v>3568</v>
      </c>
      <c r="F10" s="130">
        <v>0.28</v>
      </c>
      <c r="G10" s="132">
        <f>ROUND((E9-D9)*F9,2)+G9</f>
        <v>406.15</v>
      </c>
      <c r="H10" s="129" t="str">
        <f>DOLLAR(G10)&amp;" plus "&amp;TEXT(F10,"0%")&amp;" of the excess over "&amp;DOLLAR(E9,0)</f>
        <v>$406.15 plus 28% of the excess over $2,270</v>
      </c>
    </row>
    <row r="11" spans="4:8" ht="12.75">
      <c r="D11" s="129">
        <f>E10</f>
        <v>3568</v>
      </c>
      <c r="E11" s="129">
        <v>6271</v>
      </c>
      <c r="F11" s="130">
        <v>0.33</v>
      </c>
      <c r="G11" s="132">
        <f>ROUND((E10-D10)*F10,2)+G10</f>
        <v>769.5899999999999</v>
      </c>
      <c r="H11" s="129" t="str">
        <f>DOLLAR(G11)&amp;" plus "&amp;TEXT(F11,"0%")&amp;" of the excess over "&amp;DOLLAR(E10,0)</f>
        <v>$769.59 plus 33% of the excess over $3,568</v>
      </c>
    </row>
    <row r="12" spans="4:8" ht="12.75">
      <c r="D12" s="129">
        <f>E11</f>
        <v>6271</v>
      </c>
      <c r="E12" s="129"/>
      <c r="F12" s="130">
        <v>0.35</v>
      </c>
      <c r="G12" s="132">
        <f>ROUND((E11-D11)*F11,2)+G11</f>
        <v>1661.58</v>
      </c>
      <c r="H12" s="129" t="str">
        <f>DOLLAR(G12)&amp;" plus "&amp;TEXT(F12,"0%")&amp;" of the excess over "&amp;DOLLAR(E11,0)</f>
        <v>$1,661.58 plus 35% of the excess over $6,271</v>
      </c>
    </row>
    <row r="13" spans="1:2" ht="12.75">
      <c r="A13" s="102" t="s">
        <v>367</v>
      </c>
      <c r="B13" s="102"/>
    </row>
    <row r="14" spans="1:2" ht="12.75">
      <c r="A14" s="16" t="s">
        <v>61</v>
      </c>
      <c r="B14" s="18" t="s">
        <v>26</v>
      </c>
    </row>
    <row r="15" spans="1:2" ht="12.75">
      <c r="A15" s="16" t="s">
        <v>4</v>
      </c>
      <c r="B15" s="18" t="s">
        <v>173</v>
      </c>
    </row>
    <row r="16" spans="1:2" ht="12.75">
      <c r="A16" s="16" t="str">
        <f>B15&amp;" Gross ="</f>
        <v>Weekly Gross =</v>
      </c>
      <c r="B16" s="19">
        <v>1750</v>
      </c>
    </row>
    <row r="17" spans="1:2" ht="12.75">
      <c r="A17" s="16" t="s">
        <v>0</v>
      </c>
      <c r="B17" s="18" t="s">
        <v>3</v>
      </c>
    </row>
    <row r="18" spans="1:2" ht="12.75">
      <c r="A18" s="16" t="s">
        <v>2</v>
      </c>
      <c r="B18" s="18">
        <v>4</v>
      </c>
    </row>
    <row r="19" spans="1:2" ht="25.5">
      <c r="A19" s="16" t="s">
        <v>7</v>
      </c>
      <c r="B19" s="19"/>
    </row>
    <row r="21" spans="1:4" ht="38.25">
      <c r="A21" s="249" t="s">
        <v>30</v>
      </c>
      <c r="B21" s="250"/>
      <c r="C21"/>
      <c r="D21"/>
    </row>
    <row r="22" spans="1:4" ht="12.75">
      <c r="A22" s="16" t="s">
        <v>31</v>
      </c>
      <c r="B22" s="246"/>
      <c r="C22"/>
      <c r="D22"/>
    </row>
    <row r="23" spans="1:4" ht="25.5">
      <c r="A23" s="249" t="s">
        <v>8</v>
      </c>
      <c r="B23" s="250"/>
      <c r="C23"/>
      <c r="D23"/>
    </row>
    <row r="24" spans="1:4" ht="12.75">
      <c r="A24" s="247" t="s">
        <v>32</v>
      </c>
      <c r="B24" s="246"/>
      <c r="C24"/>
      <c r="D24"/>
    </row>
    <row r="25" spans="1:4" ht="12.75">
      <c r="A25" s="247" t="str">
        <f>A22</f>
        <v>One withholding allowance =</v>
      </c>
      <c r="B25" s="246"/>
      <c r="C25"/>
      <c r="D25"/>
    </row>
    <row r="26" spans="1:4" ht="25.5">
      <c r="A26" s="16" t="s">
        <v>33</v>
      </c>
      <c r="B26" s="246"/>
      <c r="C26"/>
      <c r="D26"/>
    </row>
    <row r="27" spans="1:4" ht="25.5">
      <c r="A27" s="249" t="s">
        <v>9</v>
      </c>
      <c r="B27" s="250"/>
      <c r="C27"/>
      <c r="D27"/>
    </row>
    <row r="28" spans="1:4" ht="12.75">
      <c r="A28" s="16" t="str">
        <f>A16</f>
        <v>Weekly Gross =</v>
      </c>
      <c r="B28" s="251"/>
      <c r="C28"/>
      <c r="D28"/>
    </row>
    <row r="29" spans="1:4" ht="25.5">
      <c r="A29" s="16" t="str">
        <f>A26</f>
        <v>Total earnings that are exempt from tax this week =</v>
      </c>
      <c r="B29" s="246"/>
      <c r="C29"/>
      <c r="D29"/>
    </row>
    <row r="30" spans="1:4" ht="25.5">
      <c r="A30" s="16" t="s">
        <v>34</v>
      </c>
      <c r="B30" s="251"/>
      <c r="C30"/>
      <c r="D30"/>
    </row>
    <row r="31" spans="1:4" ht="38.25">
      <c r="A31" s="249" t="s">
        <v>13</v>
      </c>
      <c r="B31" s="250"/>
      <c r="C31"/>
      <c r="D31"/>
    </row>
    <row r="32" spans="1:4" ht="25.5">
      <c r="A32" s="16" t="s">
        <v>35</v>
      </c>
      <c r="B32" s="252"/>
      <c r="C32"/>
      <c r="D32"/>
    </row>
    <row r="33" spans="1:4" ht="25.5">
      <c r="A33" s="247" t="str">
        <f>"Tax part 2 = ("&amp;DOLLAR(B30,2)&amp;" - "&amp;DOLLAR(D10,2)&amp;")* "&amp;TEXT(F10,"0%")&amp;" ="</f>
        <v>Tax part 2 = ($0.00 - $2,270.00)* 28% =</v>
      </c>
      <c r="B33" s="251"/>
      <c r="C33"/>
      <c r="D33"/>
    </row>
    <row r="34" spans="1:4" ht="12.75">
      <c r="A34" s="16" t="s">
        <v>407</v>
      </c>
      <c r="B34" s="252"/>
      <c r="C34"/>
      <c r="D34"/>
    </row>
    <row r="35" spans="1:4" ht="12.75">
      <c r="A35" s="17"/>
      <c r="C35"/>
      <c r="D35"/>
    </row>
    <row r="36" spans="3:4" ht="12.75">
      <c r="C36"/>
      <c r="D36"/>
    </row>
    <row r="37" spans="3:4" ht="12.75">
      <c r="C37"/>
      <c r="D37"/>
    </row>
    <row r="38" spans="3:4" ht="12.75">
      <c r="C38"/>
      <c r="D38"/>
    </row>
    <row r="39" spans="3:4" ht="12.75">
      <c r="C39"/>
      <c r="D39"/>
    </row>
    <row r="40" ht="12.75">
      <c r="D40"/>
    </row>
    <row r="41" ht="12.75">
      <c r="D41"/>
    </row>
    <row r="42" ht="12.75">
      <c r="D42"/>
    </row>
    <row r="43" ht="12.75">
      <c r="D43"/>
    </row>
    <row r="44" ht="12.75">
      <c r="D44"/>
    </row>
    <row r="45" ht="12.75">
      <c r="D45"/>
    </row>
    <row r="46" ht="12.75">
      <c r="D46"/>
    </row>
  </sheetData>
  <sheetProtection/>
  <dataValidations count="1">
    <dataValidation type="list" allowBlank="1" showInputMessage="1" showErrorMessage="1" sqref="B15">
      <formula1>payp</formula1>
    </dataValidation>
  </dataValidation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sheetPr>
    <tabColor indexed="11"/>
  </sheetPr>
  <dimension ref="A1:B13"/>
  <sheetViews>
    <sheetView zoomScale="115" zoomScaleNormal="115" zoomScalePageLayoutView="0" workbookViewId="0" topLeftCell="A1">
      <selection activeCell="B10" sqref="B10"/>
    </sheetView>
  </sheetViews>
  <sheetFormatPr defaultColWidth="9.140625" defaultRowHeight="12.75"/>
  <cols>
    <col min="1" max="1" width="43.28125" style="0" customWidth="1"/>
    <col min="2" max="2" width="10.28125" style="0" customWidth="1"/>
  </cols>
  <sheetData>
    <row r="1" spans="1:2" ht="38.25">
      <c r="A1" s="254" t="str">
        <f>"If June had monthly gross earnings of "&amp;DOLLAR(B4)&amp;" and the state income tax rate was "&amp;TEXT(B5,"0%")&amp;", find the state withholding income tax"</f>
        <v>If June had monthly gross earnings of $5,200.33 and the state income tax rate was 4%, find the state withholding income tax</v>
      </c>
      <c r="B1" s="255"/>
    </row>
    <row r="3" spans="1:2" ht="12.75">
      <c r="A3" s="158" t="s">
        <v>420</v>
      </c>
      <c r="B3" s="158"/>
    </row>
    <row r="4" spans="1:2" ht="12.75">
      <c r="A4" t="s">
        <v>215</v>
      </c>
      <c r="B4" s="49">
        <v>5200.33</v>
      </c>
    </row>
    <row r="5" spans="1:2" ht="12.75">
      <c r="A5" t="s">
        <v>369</v>
      </c>
      <c r="B5" s="70">
        <v>0.0425</v>
      </c>
    </row>
    <row r="9" spans="1:2" ht="12.75">
      <c r="A9" s="158" t="s">
        <v>421</v>
      </c>
      <c r="B9" s="158"/>
    </row>
    <row r="10" spans="1:2" ht="12.75">
      <c r="A10" t="s">
        <v>406</v>
      </c>
      <c r="B10" s="144"/>
    </row>
    <row r="12" spans="1:2" ht="12.75">
      <c r="A12" s="158" t="s">
        <v>425</v>
      </c>
      <c r="B12" s="158"/>
    </row>
    <row r="13" spans="1:2" ht="12.75">
      <c r="A13" s="253"/>
      <c r="B13" s="253"/>
    </row>
  </sheetData>
  <sheetProtection/>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sheetPr>
    <tabColor indexed="14"/>
  </sheetPr>
  <dimension ref="A1:E8"/>
  <sheetViews>
    <sheetView zoomScale="130" zoomScaleNormal="130" zoomScalePageLayoutView="0" workbookViewId="0" topLeftCell="A1">
      <selection activeCell="B8" sqref="B8"/>
    </sheetView>
  </sheetViews>
  <sheetFormatPr defaultColWidth="9.140625" defaultRowHeight="12.75"/>
  <cols>
    <col min="1" max="1" width="47.00390625" style="0" customWidth="1"/>
    <col min="2" max="2" width="11.28125" style="0" bestFit="1" customWidth="1"/>
  </cols>
  <sheetData>
    <row r="1" spans="1:5" ht="38.25">
      <c r="A1" s="256" t="s">
        <v>371</v>
      </c>
      <c r="B1" s="256"/>
      <c r="C1" s="256"/>
      <c r="D1" s="256"/>
      <c r="E1" s="256"/>
    </row>
    <row r="3" spans="1:2" ht="12.75">
      <c r="A3" t="s">
        <v>370</v>
      </c>
      <c r="B3" s="49">
        <v>4000.23</v>
      </c>
    </row>
    <row r="4" spans="1:2" ht="12.75">
      <c r="A4" t="s">
        <v>372</v>
      </c>
      <c r="B4" s="69">
        <f>B3</f>
        <v>4000.23</v>
      </c>
    </row>
    <row r="5" spans="1:2" ht="12.75">
      <c r="A5" t="s">
        <v>373</v>
      </c>
      <c r="B5" s="69">
        <v>935.54</v>
      </c>
    </row>
    <row r="6" spans="1:2" ht="12.75">
      <c r="A6" t="s">
        <v>374</v>
      </c>
      <c r="B6" s="69">
        <f>B5</f>
        <v>935.54</v>
      </c>
    </row>
    <row r="7" spans="1:2" ht="12.75">
      <c r="A7" t="s">
        <v>375</v>
      </c>
      <c r="B7" s="69">
        <v>6890</v>
      </c>
    </row>
    <row r="8" spans="1:2" ht="13.5" thickBot="1">
      <c r="A8" t="s">
        <v>376</v>
      </c>
      <c r="B8" s="257"/>
    </row>
    <row r="9" ht="13.5" thickTop="1"/>
  </sheetData>
  <sheetProtection/>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sheetPr>
    <tabColor indexed="8"/>
  </sheetPr>
  <dimension ref="A1:A1"/>
  <sheetViews>
    <sheetView zoomScalePageLayoutView="0" workbookViewId="0" topLeftCell="A1">
      <selection activeCell="A15" sqref="A15:B15"/>
    </sheetView>
  </sheetViews>
  <sheetFormatPr defaultColWidth="9.140625" defaultRowHeight="12.75"/>
  <sheetData/>
  <sheetProtection/>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sheetPr>
    <tabColor indexed="10"/>
  </sheetPr>
  <dimension ref="A2:K44"/>
  <sheetViews>
    <sheetView zoomScale="85" zoomScaleNormal="85" zoomScalePageLayoutView="0" workbookViewId="0" topLeftCell="A1">
      <selection activeCell="A15" sqref="A15:B15"/>
    </sheetView>
  </sheetViews>
  <sheetFormatPr defaultColWidth="9.140625" defaultRowHeight="12.75"/>
  <cols>
    <col min="1" max="1" width="17.8515625" style="0" bestFit="1" customWidth="1"/>
  </cols>
  <sheetData>
    <row r="2" spans="1:11" ht="12.75">
      <c r="A2" s="214" t="s">
        <v>61</v>
      </c>
      <c r="B2" s="24" t="s">
        <v>62</v>
      </c>
      <c r="C2" s="24"/>
      <c r="D2" s="24"/>
      <c r="E2" s="24"/>
      <c r="F2" s="24"/>
      <c r="G2" s="24"/>
      <c r="H2" s="24"/>
      <c r="I2" s="215" t="s">
        <v>70</v>
      </c>
      <c r="J2" s="216" t="s">
        <v>71</v>
      </c>
      <c r="K2" s="214" t="s">
        <v>72</v>
      </c>
    </row>
    <row r="3" spans="1:11" ht="12.75">
      <c r="A3" s="214"/>
      <c r="B3" s="3" t="s">
        <v>63</v>
      </c>
      <c r="C3" s="3" t="s">
        <v>64</v>
      </c>
      <c r="D3" s="3" t="s">
        <v>65</v>
      </c>
      <c r="E3" s="3" t="s">
        <v>66</v>
      </c>
      <c r="F3" s="3" t="s">
        <v>67</v>
      </c>
      <c r="G3" s="3" t="s">
        <v>68</v>
      </c>
      <c r="H3" s="3" t="s">
        <v>69</v>
      </c>
      <c r="I3" s="215"/>
      <c r="J3" s="216"/>
      <c r="K3" s="214"/>
    </row>
    <row r="4" spans="1:11" ht="12.75">
      <c r="A4" s="3"/>
      <c r="B4" s="133"/>
      <c r="C4" s="133"/>
      <c r="D4" s="133"/>
      <c r="E4" s="133"/>
      <c r="F4" s="133"/>
      <c r="G4" s="133"/>
      <c r="H4" s="133"/>
      <c r="I4" s="134"/>
      <c r="J4" s="107"/>
      <c r="K4" s="105"/>
    </row>
    <row r="5" spans="1:11" ht="12.75">
      <c r="A5" s="3"/>
      <c r="B5" s="135"/>
      <c r="C5" s="135"/>
      <c r="D5" s="135"/>
      <c r="E5" s="135"/>
      <c r="F5" s="135"/>
      <c r="G5" s="135"/>
      <c r="H5" s="135"/>
      <c r="I5" s="136"/>
      <c r="J5" s="110"/>
      <c r="K5" s="108"/>
    </row>
    <row r="6" spans="1:11" ht="12.75">
      <c r="A6" s="3"/>
      <c r="B6" s="135"/>
      <c r="C6" s="135"/>
      <c r="D6" s="135"/>
      <c r="E6" s="135"/>
      <c r="F6" s="135"/>
      <c r="G6" s="135"/>
      <c r="H6" s="135"/>
      <c r="I6" s="136"/>
      <c r="J6" s="110"/>
      <c r="K6" s="108"/>
    </row>
    <row r="7" spans="1:11" ht="12.75">
      <c r="A7" s="3"/>
      <c r="B7" s="135"/>
      <c r="C7" s="135"/>
      <c r="D7" s="135"/>
      <c r="E7" s="135"/>
      <c r="F7" s="135"/>
      <c r="G7" s="135"/>
      <c r="H7" s="135"/>
      <c r="I7" s="136"/>
      <c r="J7" s="110"/>
      <c r="K7" s="108"/>
    </row>
    <row r="8" spans="1:11" ht="12.75">
      <c r="A8" s="3"/>
      <c r="B8" s="135"/>
      <c r="C8" s="135"/>
      <c r="D8" s="135"/>
      <c r="E8" s="135"/>
      <c r="F8" s="135"/>
      <c r="G8" s="135"/>
      <c r="H8" s="135"/>
      <c r="I8" s="136"/>
      <c r="J8" s="110"/>
      <c r="K8" s="108"/>
    </row>
    <row r="9" spans="1:11" ht="12.75">
      <c r="A9" s="3"/>
      <c r="B9" s="135"/>
      <c r="C9" s="135"/>
      <c r="D9" s="135"/>
      <c r="E9" s="135"/>
      <c r="F9" s="135"/>
      <c r="G9" s="135"/>
      <c r="H9" s="135"/>
      <c r="I9" s="136"/>
      <c r="J9" s="110"/>
      <c r="K9" s="108"/>
    </row>
    <row r="10" spans="1:11" ht="12.75">
      <c r="A10" s="3"/>
      <c r="B10" s="135"/>
      <c r="C10" s="135"/>
      <c r="D10" s="135"/>
      <c r="E10" s="135"/>
      <c r="F10" s="135"/>
      <c r="G10" s="135"/>
      <c r="H10" s="135"/>
      <c r="I10" s="136"/>
      <c r="J10" s="110"/>
      <c r="K10" s="108"/>
    </row>
    <row r="11" spans="1:11" ht="12.75">
      <c r="A11" s="3"/>
      <c r="B11" s="135"/>
      <c r="C11" s="135"/>
      <c r="D11" s="135"/>
      <c r="E11" s="135"/>
      <c r="F11" s="135"/>
      <c r="G11" s="135"/>
      <c r="H11" s="135"/>
      <c r="I11" s="136"/>
      <c r="J11" s="110"/>
      <c r="K11" s="108"/>
    </row>
    <row r="12" spans="1:11" ht="12.75">
      <c r="A12" s="3"/>
      <c r="B12" s="135"/>
      <c r="C12" s="135"/>
      <c r="D12" s="135"/>
      <c r="E12" s="135"/>
      <c r="F12" s="135"/>
      <c r="G12" s="135"/>
      <c r="H12" s="135"/>
      <c r="I12" s="136"/>
      <c r="J12" s="110"/>
      <c r="K12" s="108"/>
    </row>
    <row r="13" spans="1:11" ht="12.75">
      <c r="A13" s="3"/>
      <c r="B13" s="135"/>
      <c r="C13" s="135"/>
      <c r="D13" s="135"/>
      <c r="E13" s="135"/>
      <c r="F13" s="135"/>
      <c r="G13" s="135"/>
      <c r="H13" s="135"/>
      <c r="I13" s="136"/>
      <c r="J13" s="110"/>
      <c r="K13" s="108"/>
    </row>
    <row r="14" spans="1:11" ht="12.75">
      <c r="A14" s="3"/>
      <c r="B14" s="135"/>
      <c r="C14" s="135"/>
      <c r="D14" s="135"/>
      <c r="E14" s="135"/>
      <c r="F14" s="135"/>
      <c r="G14" s="135"/>
      <c r="H14" s="135"/>
      <c r="I14" s="136"/>
      <c r="J14" s="110"/>
      <c r="K14" s="108"/>
    </row>
    <row r="17" spans="1:11" ht="12.75">
      <c r="A17" s="214" t="s">
        <v>61</v>
      </c>
      <c r="B17" s="24" t="s">
        <v>62</v>
      </c>
      <c r="C17" s="24"/>
      <c r="D17" s="24"/>
      <c r="E17" s="24"/>
      <c r="F17" s="24"/>
      <c r="G17" s="24"/>
      <c r="H17" s="24"/>
      <c r="I17" s="215" t="s">
        <v>70</v>
      </c>
      <c r="J17" s="216" t="s">
        <v>71</v>
      </c>
      <c r="K17" s="214" t="s">
        <v>72</v>
      </c>
    </row>
    <row r="18" spans="1:11" ht="12.75">
      <c r="A18" s="214"/>
      <c r="B18" s="3" t="s">
        <v>63</v>
      </c>
      <c r="C18" s="3" t="s">
        <v>64</v>
      </c>
      <c r="D18" s="3" t="s">
        <v>65</v>
      </c>
      <c r="E18" s="3" t="s">
        <v>66</v>
      </c>
      <c r="F18" s="3" t="s">
        <v>67</v>
      </c>
      <c r="G18" s="3" t="s">
        <v>68</v>
      </c>
      <c r="H18" s="3" t="s">
        <v>69</v>
      </c>
      <c r="I18" s="215"/>
      <c r="J18" s="216"/>
      <c r="K18" s="214"/>
    </row>
    <row r="19" spans="1:11" ht="12.75">
      <c r="A19" s="3"/>
      <c r="B19" s="133"/>
      <c r="C19" s="133"/>
      <c r="D19" s="133"/>
      <c r="E19" s="133"/>
      <c r="F19" s="133"/>
      <c r="G19" s="133"/>
      <c r="H19" s="133"/>
      <c r="I19" s="134"/>
      <c r="J19" s="107"/>
      <c r="K19" s="105"/>
    </row>
    <row r="20" spans="1:11" ht="12.75">
      <c r="A20" s="3"/>
      <c r="B20" s="135"/>
      <c r="C20" s="135"/>
      <c r="D20" s="135"/>
      <c r="E20" s="135"/>
      <c r="F20" s="135"/>
      <c r="G20" s="135"/>
      <c r="H20" s="135"/>
      <c r="I20" s="136"/>
      <c r="J20" s="110"/>
      <c r="K20" s="108"/>
    </row>
    <row r="21" spans="1:11" ht="12.75">
      <c r="A21" s="3"/>
      <c r="B21" s="135"/>
      <c r="C21" s="135"/>
      <c r="D21" s="135"/>
      <c r="E21" s="135"/>
      <c r="F21" s="135"/>
      <c r="G21" s="135"/>
      <c r="H21" s="135"/>
      <c r="I21" s="136"/>
      <c r="J21" s="110"/>
      <c r="K21" s="108"/>
    </row>
    <row r="22" spans="1:11" ht="12.75">
      <c r="A22" s="3"/>
      <c r="B22" s="135"/>
      <c r="C22" s="135"/>
      <c r="D22" s="135"/>
      <c r="E22" s="135"/>
      <c r="F22" s="135"/>
      <c r="G22" s="135"/>
      <c r="H22" s="135"/>
      <c r="I22" s="136"/>
      <c r="J22" s="110"/>
      <c r="K22" s="108"/>
    </row>
    <row r="23" spans="1:11" ht="12.75">
      <c r="A23" s="3"/>
      <c r="B23" s="135"/>
      <c r="C23" s="135"/>
      <c r="D23" s="135"/>
      <c r="E23" s="135"/>
      <c r="F23" s="135"/>
      <c r="G23" s="135"/>
      <c r="H23" s="135"/>
      <c r="I23" s="136"/>
      <c r="J23" s="110"/>
      <c r="K23" s="108"/>
    </row>
    <row r="24" spans="1:11" ht="12.75">
      <c r="A24" s="3"/>
      <c r="B24" s="135"/>
      <c r="C24" s="135"/>
      <c r="D24" s="135"/>
      <c r="E24" s="135"/>
      <c r="F24" s="135"/>
      <c r="G24" s="135"/>
      <c r="H24" s="135"/>
      <c r="I24" s="136"/>
      <c r="J24" s="110"/>
      <c r="K24" s="108"/>
    </row>
    <row r="25" spans="1:11" ht="12.75">
      <c r="A25" s="3"/>
      <c r="B25" s="135"/>
      <c r="C25" s="135"/>
      <c r="D25" s="135"/>
      <c r="E25" s="135"/>
      <c r="F25" s="135"/>
      <c r="G25" s="135"/>
      <c r="H25" s="135"/>
      <c r="I25" s="136"/>
      <c r="J25" s="110"/>
      <c r="K25" s="108"/>
    </row>
    <row r="26" spans="1:11" ht="12.75">
      <c r="A26" s="3"/>
      <c r="B26" s="135"/>
      <c r="C26" s="135"/>
      <c r="D26" s="135"/>
      <c r="E26" s="135"/>
      <c r="F26" s="135"/>
      <c r="G26" s="135"/>
      <c r="H26" s="135"/>
      <c r="I26" s="136"/>
      <c r="J26" s="110"/>
      <c r="K26" s="108"/>
    </row>
    <row r="27" spans="1:11" ht="12.75">
      <c r="A27" s="3"/>
      <c r="B27" s="135"/>
      <c r="C27" s="135"/>
      <c r="D27" s="135"/>
      <c r="E27" s="135"/>
      <c r="F27" s="135"/>
      <c r="G27" s="135"/>
      <c r="H27" s="135"/>
      <c r="I27" s="136"/>
      <c r="J27" s="110"/>
      <c r="K27" s="108"/>
    </row>
    <row r="28" spans="1:11" ht="12.75">
      <c r="A28" s="3"/>
      <c r="B28" s="135"/>
      <c r="C28" s="135"/>
      <c r="D28" s="135"/>
      <c r="E28" s="135"/>
      <c r="F28" s="135"/>
      <c r="G28" s="135"/>
      <c r="H28" s="135"/>
      <c r="I28" s="136"/>
      <c r="J28" s="110"/>
      <c r="K28" s="108"/>
    </row>
    <row r="29" spans="1:11" ht="12.75">
      <c r="A29" s="3"/>
      <c r="B29" s="135"/>
      <c r="C29" s="135"/>
      <c r="D29" s="135"/>
      <c r="E29" s="135"/>
      <c r="F29" s="135"/>
      <c r="G29" s="135"/>
      <c r="H29" s="135"/>
      <c r="I29" s="136"/>
      <c r="J29" s="110"/>
      <c r="K29" s="108"/>
    </row>
    <row r="32" spans="1:11" ht="12.75">
      <c r="A32" s="214" t="s">
        <v>61</v>
      </c>
      <c r="B32" s="24" t="s">
        <v>62</v>
      </c>
      <c r="C32" s="24"/>
      <c r="D32" s="24"/>
      <c r="E32" s="24"/>
      <c r="F32" s="24"/>
      <c r="G32" s="24"/>
      <c r="H32" s="24"/>
      <c r="I32" s="215" t="s">
        <v>70</v>
      </c>
      <c r="J32" s="216" t="s">
        <v>71</v>
      </c>
      <c r="K32" s="214" t="s">
        <v>72</v>
      </c>
    </row>
    <row r="33" spans="1:11" ht="12.75">
      <c r="A33" s="214"/>
      <c r="B33" s="3" t="s">
        <v>63</v>
      </c>
      <c r="C33" s="3" t="s">
        <v>64</v>
      </c>
      <c r="D33" s="3" t="s">
        <v>65</v>
      </c>
      <c r="E33" s="3" t="s">
        <v>66</v>
      </c>
      <c r="F33" s="3" t="s">
        <v>67</v>
      </c>
      <c r="G33" s="3" t="s">
        <v>68</v>
      </c>
      <c r="H33" s="3" t="s">
        <v>69</v>
      </c>
      <c r="I33" s="215"/>
      <c r="J33" s="216"/>
      <c r="K33" s="214"/>
    </row>
    <row r="34" spans="1:11" ht="12.75">
      <c r="A34" s="3"/>
      <c r="B34" s="133"/>
      <c r="C34" s="133"/>
      <c r="D34" s="133"/>
      <c r="E34" s="133"/>
      <c r="F34" s="133"/>
      <c r="G34" s="133"/>
      <c r="H34" s="133"/>
      <c r="I34" s="134"/>
      <c r="J34" s="107"/>
      <c r="K34" s="105"/>
    </row>
    <row r="35" spans="1:11" ht="12.75">
      <c r="A35" s="3"/>
      <c r="B35" s="135"/>
      <c r="C35" s="135"/>
      <c r="D35" s="135"/>
      <c r="E35" s="135"/>
      <c r="F35" s="135"/>
      <c r="G35" s="135"/>
      <c r="H35" s="135"/>
      <c r="I35" s="136"/>
      <c r="J35" s="110"/>
      <c r="K35" s="108"/>
    </row>
    <row r="36" spans="1:11" ht="12.75">
      <c r="A36" s="3"/>
      <c r="B36" s="135"/>
      <c r="C36" s="135"/>
      <c r="D36" s="135"/>
      <c r="E36" s="135"/>
      <c r="F36" s="135"/>
      <c r="G36" s="135"/>
      <c r="H36" s="135"/>
      <c r="I36" s="136"/>
      <c r="J36" s="110"/>
      <c r="K36" s="108"/>
    </row>
    <row r="37" spans="1:11" ht="12.75">
      <c r="A37" s="3"/>
      <c r="B37" s="135"/>
      <c r="C37" s="135"/>
      <c r="D37" s="135"/>
      <c r="E37" s="135"/>
      <c r="F37" s="135"/>
      <c r="G37" s="135"/>
      <c r="H37" s="135"/>
      <c r="I37" s="136"/>
      <c r="J37" s="110"/>
      <c r="K37" s="108"/>
    </row>
    <row r="38" spans="1:11" ht="12.75">
      <c r="A38" s="3"/>
      <c r="B38" s="135"/>
      <c r="C38" s="135"/>
      <c r="D38" s="135"/>
      <c r="E38" s="135"/>
      <c r="F38" s="135"/>
      <c r="G38" s="135"/>
      <c r="H38" s="135"/>
      <c r="I38" s="136"/>
      <c r="J38" s="110"/>
      <c r="K38" s="108"/>
    </row>
    <row r="39" spans="1:11" ht="12.75">
      <c r="A39" s="3"/>
      <c r="B39" s="135"/>
      <c r="C39" s="135"/>
      <c r="D39" s="135"/>
      <c r="E39" s="135"/>
      <c r="F39" s="135"/>
      <c r="G39" s="135"/>
      <c r="H39" s="135"/>
      <c r="I39" s="136"/>
      <c r="J39" s="110"/>
      <c r="K39" s="108"/>
    </row>
    <row r="40" spans="1:11" ht="12.75">
      <c r="A40" s="3"/>
      <c r="B40" s="135"/>
      <c r="C40" s="135"/>
      <c r="D40" s="135"/>
      <c r="E40" s="135"/>
      <c r="F40" s="135"/>
      <c r="G40" s="135"/>
      <c r="H40" s="135"/>
      <c r="I40" s="136"/>
      <c r="J40" s="110"/>
      <c r="K40" s="108"/>
    </row>
    <row r="41" spans="1:11" ht="12.75">
      <c r="A41" s="3"/>
      <c r="B41" s="135"/>
      <c r="C41" s="135"/>
      <c r="D41" s="135"/>
      <c r="E41" s="135"/>
      <c r="F41" s="135"/>
      <c r="G41" s="135"/>
      <c r="H41" s="135"/>
      <c r="I41" s="136"/>
      <c r="J41" s="110"/>
      <c r="K41" s="108"/>
    </row>
    <row r="42" spans="1:11" ht="12.75">
      <c r="A42" s="3"/>
      <c r="B42" s="135"/>
      <c r="C42" s="135"/>
      <c r="D42" s="135"/>
      <c r="E42" s="135"/>
      <c r="F42" s="135"/>
      <c r="G42" s="135"/>
      <c r="H42" s="135"/>
      <c r="I42" s="136"/>
      <c r="J42" s="110"/>
      <c r="K42" s="108"/>
    </row>
    <row r="43" spans="1:11" ht="12.75">
      <c r="A43" s="3"/>
      <c r="B43" s="135"/>
      <c r="C43" s="135"/>
      <c r="D43" s="135"/>
      <c r="E43" s="135"/>
      <c r="F43" s="135"/>
      <c r="G43" s="135"/>
      <c r="H43" s="135"/>
      <c r="I43" s="136"/>
      <c r="J43" s="110"/>
      <c r="K43" s="108"/>
    </row>
    <row r="44" spans="1:11" ht="12.75">
      <c r="A44" s="3"/>
      <c r="B44" s="135"/>
      <c r="C44" s="135"/>
      <c r="D44" s="135"/>
      <c r="E44" s="135"/>
      <c r="F44" s="135"/>
      <c r="G44" s="135"/>
      <c r="H44" s="135"/>
      <c r="I44" s="136"/>
      <c r="J44" s="110"/>
      <c r="K44" s="108"/>
    </row>
  </sheetData>
  <sheetProtection/>
  <mergeCells count="12">
    <mergeCell ref="A32:A33"/>
    <mergeCell ref="I32:I33"/>
    <mergeCell ref="J32:J33"/>
    <mergeCell ref="K32:K33"/>
    <mergeCell ref="A2:A3"/>
    <mergeCell ref="I2:I3"/>
    <mergeCell ref="J2:J3"/>
    <mergeCell ref="K2:K3"/>
    <mergeCell ref="A17:A18"/>
    <mergeCell ref="I17:I18"/>
    <mergeCell ref="J17:J18"/>
    <mergeCell ref="K17:K18"/>
  </mergeCells>
  <printOptions/>
  <pageMargins left="0.75" right="0.75" top="1" bottom="1" header="0.5" footer="0.5"/>
  <pageSetup horizontalDpi="300" verticalDpi="300" orientation="portrait" r:id="rId1"/>
</worksheet>
</file>

<file path=xl/worksheets/sheet35.xml><?xml version="1.0" encoding="utf-8"?>
<worksheet xmlns="http://schemas.openxmlformats.org/spreadsheetml/2006/main" xmlns:r="http://schemas.openxmlformats.org/officeDocument/2006/relationships">
  <sheetPr>
    <tabColor indexed="51"/>
  </sheetPr>
  <dimension ref="A1:AQ92"/>
  <sheetViews>
    <sheetView zoomScale="70" zoomScaleNormal="70" zoomScalePageLayoutView="0" workbookViewId="0" topLeftCell="A1">
      <selection activeCell="A15" sqref="A15:B15"/>
    </sheetView>
  </sheetViews>
  <sheetFormatPr defaultColWidth="9.140625" defaultRowHeight="12.75"/>
  <cols>
    <col min="1" max="1" width="19.28125" style="0" bestFit="1" customWidth="1"/>
    <col min="2" max="9" width="9.421875" style="0" bestFit="1" customWidth="1"/>
    <col min="10" max="10" width="9.421875" style="0" customWidth="1"/>
    <col min="11" max="12" width="9.421875" style="0" bestFit="1" customWidth="1"/>
    <col min="13" max="13" width="10.140625" style="0" bestFit="1" customWidth="1"/>
    <col min="14" max="14" width="9.7109375" style="0" bestFit="1" customWidth="1"/>
    <col min="15" max="15" width="10.140625" style="0" bestFit="1" customWidth="1"/>
    <col min="16" max="16" width="3.00390625" style="0" customWidth="1"/>
    <col min="17" max="17" width="16.28125" style="0" bestFit="1" customWidth="1"/>
    <col min="20" max="20" width="29.140625" style="0" customWidth="1"/>
    <col min="34" max="34" width="12.00390625" style="0" bestFit="1" customWidth="1"/>
    <col min="35" max="35" width="9.00390625" style="0" customWidth="1"/>
    <col min="36" max="41" width="7.140625" style="0" customWidth="1"/>
    <col min="42" max="42" width="14.140625" style="0" bestFit="1" customWidth="1"/>
    <col min="43" max="43" width="16.8515625" style="0" bestFit="1" customWidth="1"/>
  </cols>
  <sheetData>
    <row r="1" spans="1:42" ht="26.25">
      <c r="A1" s="25" t="s">
        <v>131</v>
      </c>
      <c r="B1" s="25"/>
      <c r="C1" s="25"/>
      <c r="D1" s="25"/>
      <c r="E1" s="25"/>
      <c r="F1" s="25"/>
      <c r="G1" s="25"/>
      <c r="H1" s="25"/>
      <c r="I1" s="25"/>
      <c r="J1" s="25"/>
      <c r="K1" s="25"/>
      <c r="L1" s="25"/>
      <c r="M1" s="25"/>
      <c r="N1" s="25"/>
      <c r="O1" s="25"/>
      <c r="Q1" s="27" t="s">
        <v>60</v>
      </c>
      <c r="T1" s="25" t="s">
        <v>377</v>
      </c>
      <c r="U1" s="13"/>
      <c r="V1" s="13"/>
      <c r="W1" s="13"/>
      <c r="X1" s="13"/>
      <c r="Y1" s="13"/>
      <c r="Z1" s="13"/>
      <c r="AA1" s="13"/>
      <c r="AB1" s="13"/>
      <c r="AC1" s="13"/>
      <c r="AH1" s="13" t="s">
        <v>140</v>
      </c>
      <c r="AI1" s="13"/>
      <c r="AJ1" s="13"/>
      <c r="AK1" s="13"/>
      <c r="AL1" s="13"/>
      <c r="AM1" s="13"/>
      <c r="AN1" s="13"/>
      <c r="AO1" s="13"/>
      <c r="AP1" s="13"/>
    </row>
    <row r="2" ht="12.75">
      <c r="Q2" s="7" t="s">
        <v>78</v>
      </c>
    </row>
    <row r="3" spans="1:35" ht="12.75" customHeight="1">
      <c r="A3" s="214" t="s">
        <v>61</v>
      </c>
      <c r="B3" s="24" t="s">
        <v>62</v>
      </c>
      <c r="C3" s="24"/>
      <c r="D3" s="24"/>
      <c r="E3" s="24"/>
      <c r="F3" s="24"/>
      <c r="G3" s="24"/>
      <c r="H3" s="24"/>
      <c r="I3" s="31" t="s">
        <v>70</v>
      </c>
      <c r="J3" s="31"/>
      <c r="K3" s="31"/>
      <c r="L3" s="214" t="s">
        <v>71</v>
      </c>
      <c r="M3" s="31" t="s">
        <v>72</v>
      </c>
      <c r="N3" s="31"/>
      <c r="O3" s="31"/>
      <c r="Q3" s="7">
        <v>1.5</v>
      </c>
      <c r="T3" s="217" t="s">
        <v>151</v>
      </c>
      <c r="U3" s="218"/>
      <c r="V3" s="218"/>
      <c r="W3" s="218"/>
      <c r="X3" s="218"/>
      <c r="Y3" s="218"/>
      <c r="Z3" s="218"/>
      <c r="AA3" s="218"/>
      <c r="AB3" s="218"/>
      <c r="AC3" s="219"/>
      <c r="AH3" s="35" t="s">
        <v>144</v>
      </c>
      <c r="AI3" s="37"/>
    </row>
    <row r="4" spans="1:35" ht="12.75" customHeight="1">
      <c r="A4" s="214"/>
      <c r="B4" s="3" t="s">
        <v>63</v>
      </c>
      <c r="C4" s="3" t="s">
        <v>64</v>
      </c>
      <c r="D4" s="3" t="s">
        <v>65</v>
      </c>
      <c r="E4" s="3" t="s">
        <v>66</v>
      </c>
      <c r="F4" s="3" t="s">
        <v>67</v>
      </c>
      <c r="G4" s="3" t="s">
        <v>68</v>
      </c>
      <c r="H4" s="3" t="s">
        <v>69</v>
      </c>
      <c r="I4" s="32" t="s">
        <v>79</v>
      </c>
      <c r="J4" s="32" t="s">
        <v>79</v>
      </c>
      <c r="K4" s="33" t="s">
        <v>80</v>
      </c>
      <c r="L4" s="214"/>
      <c r="M4" s="32" t="s">
        <v>79</v>
      </c>
      <c r="N4" s="33" t="s">
        <v>80</v>
      </c>
      <c r="O4" s="28" t="s">
        <v>58</v>
      </c>
      <c r="T4" s="220"/>
      <c r="U4" s="221"/>
      <c r="V4" s="221"/>
      <c r="W4" s="221"/>
      <c r="X4" s="221"/>
      <c r="Y4" s="221"/>
      <c r="Z4" s="221"/>
      <c r="AA4" s="221"/>
      <c r="AB4" s="221"/>
      <c r="AC4" s="222"/>
      <c r="AH4" s="38" t="s">
        <v>145</v>
      </c>
      <c r="AI4" s="36"/>
    </row>
    <row r="5" spans="1:35" ht="12.75" customHeight="1">
      <c r="A5" s="3"/>
      <c r="B5" s="105"/>
      <c r="C5" s="105"/>
      <c r="D5" s="105"/>
      <c r="E5" s="105"/>
      <c r="F5" s="105"/>
      <c r="G5" s="105"/>
      <c r="H5" s="105"/>
      <c r="I5" s="109"/>
      <c r="J5" s="109"/>
      <c r="K5" s="110"/>
      <c r="L5" s="105"/>
      <c r="M5" s="106"/>
      <c r="N5" s="107"/>
      <c r="O5" s="105"/>
      <c r="T5" s="220"/>
      <c r="U5" s="221"/>
      <c r="V5" s="221"/>
      <c r="W5" s="221"/>
      <c r="X5" s="221"/>
      <c r="Y5" s="221"/>
      <c r="Z5" s="221"/>
      <c r="AA5" s="221"/>
      <c r="AB5" s="221"/>
      <c r="AC5" s="222"/>
      <c r="AH5" s="38" t="s">
        <v>146</v>
      </c>
      <c r="AI5" s="36"/>
    </row>
    <row r="6" spans="1:35" ht="15.75" customHeight="1">
      <c r="A6" s="3"/>
      <c r="B6" s="108"/>
      <c r="C6" s="108"/>
      <c r="D6" s="108"/>
      <c r="E6" s="108"/>
      <c r="F6" s="108"/>
      <c r="G6" s="108"/>
      <c r="H6" s="108"/>
      <c r="I6" s="109"/>
      <c r="J6" s="109"/>
      <c r="K6" s="110"/>
      <c r="L6" s="108"/>
      <c r="M6" s="109"/>
      <c r="N6" s="110"/>
      <c r="O6" s="108"/>
      <c r="T6" s="223"/>
      <c r="U6" s="224"/>
      <c r="V6" s="224"/>
      <c r="W6" s="224"/>
      <c r="X6" s="224"/>
      <c r="Y6" s="224"/>
      <c r="Z6" s="224"/>
      <c r="AA6" s="224"/>
      <c r="AB6" s="224"/>
      <c r="AC6" s="225"/>
      <c r="AH6" s="39" t="s">
        <v>147</v>
      </c>
      <c r="AI6" s="40"/>
    </row>
    <row r="7" spans="1:43" ht="12.75">
      <c r="A7" s="3"/>
      <c r="B7" s="108"/>
      <c r="C7" s="108"/>
      <c r="D7" s="108"/>
      <c r="E7" s="108"/>
      <c r="F7" s="108"/>
      <c r="G7" s="108"/>
      <c r="H7" s="108"/>
      <c r="I7" s="109"/>
      <c r="J7" s="109"/>
      <c r="K7" s="110"/>
      <c r="L7" s="108"/>
      <c r="M7" s="109"/>
      <c r="N7" s="110"/>
      <c r="O7" s="108"/>
      <c r="AH7" s="2"/>
      <c r="AI7" s="2" t="s">
        <v>63</v>
      </c>
      <c r="AJ7" s="2" t="s">
        <v>64</v>
      </c>
      <c r="AK7" s="2" t="s">
        <v>65</v>
      </c>
      <c r="AL7" s="2" t="s">
        <v>66</v>
      </c>
      <c r="AM7" s="2" t="s">
        <v>67</v>
      </c>
      <c r="AN7" s="2" t="s">
        <v>68</v>
      </c>
      <c r="AO7" s="2" t="s">
        <v>69</v>
      </c>
      <c r="AP7" s="2" t="s">
        <v>70</v>
      </c>
      <c r="AQ7" s="2" t="s">
        <v>143</v>
      </c>
    </row>
    <row r="8" spans="1:43" ht="12.75">
      <c r="A8" s="3"/>
      <c r="B8" s="108"/>
      <c r="C8" s="108"/>
      <c r="D8" s="108"/>
      <c r="E8" s="108"/>
      <c r="F8" s="108"/>
      <c r="G8" s="108"/>
      <c r="H8" s="108"/>
      <c r="I8" s="109"/>
      <c r="J8" s="109"/>
      <c r="K8" s="110"/>
      <c r="L8" s="108"/>
      <c r="M8" s="109"/>
      <c r="N8" s="110"/>
      <c r="O8" s="108"/>
      <c r="T8" s="7" t="s">
        <v>132</v>
      </c>
      <c r="U8" s="7"/>
      <c r="AH8" s="2" t="s">
        <v>141</v>
      </c>
      <c r="AI8" s="2"/>
      <c r="AJ8" s="2"/>
      <c r="AK8" s="2"/>
      <c r="AL8" s="2"/>
      <c r="AM8" s="2"/>
      <c r="AN8" s="2"/>
      <c r="AO8" s="2"/>
      <c r="AP8" s="2"/>
      <c r="AQ8" s="111"/>
    </row>
    <row r="9" spans="1:43" ht="12.75">
      <c r="A9" s="3"/>
      <c r="B9" s="108"/>
      <c r="C9" s="108"/>
      <c r="D9" s="108"/>
      <c r="E9" s="108"/>
      <c r="F9" s="108"/>
      <c r="G9" s="108"/>
      <c r="H9" s="108"/>
      <c r="I9" s="109"/>
      <c r="J9" s="109"/>
      <c r="K9" s="110"/>
      <c r="L9" s="108"/>
      <c r="M9" s="109"/>
      <c r="N9" s="110"/>
      <c r="O9" s="108"/>
      <c r="T9" s="7" t="s">
        <v>133</v>
      </c>
      <c r="U9" s="7"/>
      <c r="AH9" s="2" t="s">
        <v>142</v>
      </c>
      <c r="AI9" s="2"/>
      <c r="AJ9" s="2"/>
      <c r="AK9" s="2"/>
      <c r="AL9" s="2"/>
      <c r="AM9" s="2"/>
      <c r="AN9" s="2"/>
      <c r="AO9" s="2"/>
      <c r="AP9" s="2"/>
      <c r="AQ9" s="111"/>
    </row>
    <row r="10" spans="1:43" ht="12.75">
      <c r="A10" s="3"/>
      <c r="B10" s="108"/>
      <c r="C10" s="108"/>
      <c r="D10" s="108"/>
      <c r="E10" s="108"/>
      <c r="F10" s="108"/>
      <c r="G10" s="108"/>
      <c r="H10" s="108"/>
      <c r="I10" s="109"/>
      <c r="J10" s="109"/>
      <c r="K10" s="110"/>
      <c r="L10" s="108"/>
      <c r="M10" s="109"/>
      <c r="N10" s="110"/>
      <c r="O10" s="108"/>
      <c r="T10" s="7" t="s">
        <v>134</v>
      </c>
      <c r="U10" s="7"/>
      <c r="AP10" s="2" t="s">
        <v>149</v>
      </c>
      <c r="AQ10" s="111"/>
    </row>
    <row r="11" spans="1:21" ht="12.75">
      <c r="A11" s="3"/>
      <c r="B11" s="108"/>
      <c r="C11" s="108"/>
      <c r="D11" s="108"/>
      <c r="E11" s="108"/>
      <c r="F11" s="108"/>
      <c r="G11" s="108"/>
      <c r="H11" s="108"/>
      <c r="I11" s="109"/>
      <c r="J11" s="109"/>
      <c r="K11" s="110"/>
      <c r="L11" s="108"/>
      <c r="M11" s="109"/>
      <c r="N11" s="110"/>
      <c r="O11" s="108"/>
      <c r="T11" s="7" t="s">
        <v>135</v>
      </c>
      <c r="U11" s="7"/>
    </row>
    <row r="12" spans="1:21" ht="12.75">
      <c r="A12" s="3"/>
      <c r="B12" s="108"/>
      <c r="C12" s="108"/>
      <c r="D12" s="108"/>
      <c r="E12" s="108"/>
      <c r="F12" s="108"/>
      <c r="G12" s="108"/>
      <c r="H12" s="108"/>
      <c r="I12" s="109"/>
      <c r="J12" s="109"/>
      <c r="K12" s="110"/>
      <c r="L12" s="108"/>
      <c r="M12" s="109"/>
      <c r="N12" s="110"/>
      <c r="O12" s="108"/>
      <c r="T12" s="7" t="s">
        <v>139</v>
      </c>
      <c r="U12" s="7"/>
    </row>
    <row r="13" spans="1:15" ht="12.75">
      <c r="A13" s="3"/>
      <c r="B13" s="108"/>
      <c r="C13" s="108"/>
      <c r="D13" s="108"/>
      <c r="E13" s="108"/>
      <c r="F13" s="108"/>
      <c r="G13" s="108"/>
      <c r="H13" s="108"/>
      <c r="I13" s="109"/>
      <c r="J13" s="109"/>
      <c r="K13" s="110"/>
      <c r="L13" s="108"/>
      <c r="M13" s="109"/>
      <c r="N13" s="110"/>
      <c r="O13" s="108"/>
    </row>
    <row r="14" spans="1:35" ht="25.5">
      <c r="A14" s="3"/>
      <c r="B14" s="108"/>
      <c r="C14" s="108"/>
      <c r="D14" s="108"/>
      <c r="E14" s="108"/>
      <c r="F14" s="108"/>
      <c r="G14" s="108"/>
      <c r="H14" s="108"/>
      <c r="I14" s="109"/>
      <c r="J14" s="109"/>
      <c r="K14" s="110"/>
      <c r="L14" s="108"/>
      <c r="M14" s="109"/>
      <c r="N14" s="110"/>
      <c r="O14" s="108"/>
      <c r="T14" s="7" t="s">
        <v>137</v>
      </c>
      <c r="U14" s="112"/>
      <c r="AH14" s="35" t="s">
        <v>144</v>
      </c>
      <c r="AI14" s="37"/>
    </row>
    <row r="15" spans="1:35" ht="12.75">
      <c r="A15" s="3"/>
      <c r="B15" s="108"/>
      <c r="C15" s="108"/>
      <c r="D15" s="108"/>
      <c r="E15" s="108"/>
      <c r="F15" s="108"/>
      <c r="G15" s="108"/>
      <c r="H15" s="108"/>
      <c r="I15" s="109"/>
      <c r="J15" s="109"/>
      <c r="K15" s="110"/>
      <c r="L15" s="108"/>
      <c r="M15" s="109"/>
      <c r="N15" s="110"/>
      <c r="O15" s="108"/>
      <c r="T15" s="7" t="s">
        <v>138</v>
      </c>
      <c r="U15" s="7"/>
      <c r="AH15" s="38" t="s">
        <v>145</v>
      </c>
      <c r="AI15" s="36"/>
    </row>
    <row r="16" spans="20:35" ht="12.75">
      <c r="T16" s="7" t="s">
        <v>136</v>
      </c>
      <c r="U16" s="112"/>
      <c r="AH16" s="38" t="s">
        <v>146</v>
      </c>
      <c r="AI16" s="36"/>
    </row>
    <row r="17" spans="34:35" ht="12.75">
      <c r="AH17" s="39" t="s">
        <v>147</v>
      </c>
      <c r="AI17" s="40"/>
    </row>
    <row r="18" spans="34:43" ht="12.75">
      <c r="AH18" s="2"/>
      <c r="AI18" s="2" t="s">
        <v>63</v>
      </c>
      <c r="AJ18" s="2" t="s">
        <v>64</v>
      </c>
      <c r="AK18" s="2" t="s">
        <v>65</v>
      </c>
      <c r="AL18" s="2" t="s">
        <v>66</v>
      </c>
      <c r="AM18" s="2" t="s">
        <v>67</v>
      </c>
      <c r="AN18" s="2" t="s">
        <v>68</v>
      </c>
      <c r="AO18" s="2" t="s">
        <v>69</v>
      </c>
      <c r="AP18" s="2" t="s">
        <v>70</v>
      </c>
      <c r="AQ18" s="2" t="s">
        <v>143</v>
      </c>
    </row>
    <row r="19" spans="34:43" ht="12.75">
      <c r="AH19" s="2" t="s">
        <v>141</v>
      </c>
      <c r="AI19" s="2"/>
      <c r="AJ19" s="2"/>
      <c r="AK19" s="2"/>
      <c r="AL19" s="2"/>
      <c r="AM19" s="2"/>
      <c r="AN19" s="2"/>
      <c r="AO19" s="2"/>
      <c r="AP19" s="2"/>
      <c r="AQ19" s="111"/>
    </row>
    <row r="20" spans="34:43" ht="12.75">
      <c r="AH20" s="2" t="s">
        <v>142</v>
      </c>
      <c r="AI20" s="2"/>
      <c r="AJ20" s="2"/>
      <c r="AK20" s="2"/>
      <c r="AL20" s="2"/>
      <c r="AM20" s="2"/>
      <c r="AN20" s="2"/>
      <c r="AO20" s="2"/>
      <c r="AP20" s="2"/>
      <c r="AQ20" s="111"/>
    </row>
    <row r="21" spans="42:43" ht="12.75">
      <c r="AP21" s="2" t="s">
        <v>149</v>
      </c>
      <c r="AQ21" s="111"/>
    </row>
    <row r="25" spans="34:35" ht="25.5">
      <c r="AH25" s="35" t="s">
        <v>144</v>
      </c>
      <c r="AI25" s="37"/>
    </row>
    <row r="26" spans="34:35" ht="12.75">
      <c r="AH26" s="38" t="s">
        <v>145</v>
      </c>
      <c r="AI26" s="36"/>
    </row>
    <row r="27" spans="34:35" ht="12.75">
      <c r="AH27" s="38" t="s">
        <v>146</v>
      </c>
      <c r="AI27" s="36"/>
    </row>
    <row r="28" spans="34:35" ht="12.75">
      <c r="AH28" s="39" t="s">
        <v>147</v>
      </c>
      <c r="AI28" s="40"/>
    </row>
    <row r="29" spans="34:43" ht="12.75">
      <c r="AH29" s="2"/>
      <c r="AI29" s="2" t="s">
        <v>63</v>
      </c>
      <c r="AJ29" s="2" t="s">
        <v>64</v>
      </c>
      <c r="AK29" s="2" t="s">
        <v>65</v>
      </c>
      <c r="AL29" s="2" t="s">
        <v>66</v>
      </c>
      <c r="AM29" s="2" t="s">
        <v>67</v>
      </c>
      <c r="AN29" s="2" t="s">
        <v>68</v>
      </c>
      <c r="AO29" s="2" t="s">
        <v>69</v>
      </c>
      <c r="AP29" s="2" t="s">
        <v>70</v>
      </c>
      <c r="AQ29" s="2" t="s">
        <v>143</v>
      </c>
    </row>
    <row r="30" spans="34:43" ht="12.75">
      <c r="AH30" s="2" t="s">
        <v>141</v>
      </c>
      <c r="AI30" s="2"/>
      <c r="AJ30" s="2"/>
      <c r="AK30" s="2"/>
      <c r="AL30" s="2"/>
      <c r="AM30" s="2"/>
      <c r="AN30" s="2"/>
      <c r="AO30" s="2"/>
      <c r="AP30" s="2"/>
      <c r="AQ30" s="111"/>
    </row>
    <row r="31" spans="34:43" ht="12.75">
      <c r="AH31" s="2" t="s">
        <v>142</v>
      </c>
      <c r="AI31" s="2"/>
      <c r="AJ31" s="2"/>
      <c r="AK31" s="2"/>
      <c r="AL31" s="2"/>
      <c r="AM31" s="2"/>
      <c r="AN31" s="2"/>
      <c r="AO31" s="2"/>
      <c r="AP31" s="2"/>
      <c r="AQ31" s="111"/>
    </row>
    <row r="32" spans="42:43" ht="12.75">
      <c r="AP32" s="2" t="s">
        <v>149</v>
      </c>
      <c r="AQ32" s="111"/>
    </row>
    <row r="35" spans="1:15" ht="12.75">
      <c r="A35" s="214" t="s">
        <v>61</v>
      </c>
      <c r="B35" s="24" t="s">
        <v>62</v>
      </c>
      <c r="C35" s="24"/>
      <c r="D35" s="24"/>
      <c r="E35" s="24"/>
      <c r="F35" s="24"/>
      <c r="G35" s="24"/>
      <c r="H35" s="24"/>
      <c r="I35" s="31" t="s">
        <v>70</v>
      </c>
      <c r="J35" s="31"/>
      <c r="K35" s="31"/>
      <c r="L35" s="214" t="s">
        <v>71</v>
      </c>
      <c r="M35" s="31" t="s">
        <v>72</v>
      </c>
      <c r="N35" s="31"/>
      <c r="O35" s="31"/>
    </row>
    <row r="36" spans="1:15" ht="12.75">
      <c r="A36" s="214"/>
      <c r="B36" s="3" t="s">
        <v>63</v>
      </c>
      <c r="C36" s="3" t="s">
        <v>64</v>
      </c>
      <c r="D36" s="3" t="s">
        <v>65</v>
      </c>
      <c r="E36" s="3" t="s">
        <v>66</v>
      </c>
      <c r="F36" s="3" t="s">
        <v>67</v>
      </c>
      <c r="G36" s="3" t="s">
        <v>68</v>
      </c>
      <c r="H36" s="3" t="s">
        <v>69</v>
      </c>
      <c r="I36" s="32" t="s">
        <v>79</v>
      </c>
      <c r="J36" s="32" t="s">
        <v>79</v>
      </c>
      <c r="K36" s="33" t="s">
        <v>80</v>
      </c>
      <c r="L36" s="214"/>
      <c r="M36" s="32" t="s">
        <v>79</v>
      </c>
      <c r="N36" s="33" t="s">
        <v>80</v>
      </c>
      <c r="O36" s="28" t="s">
        <v>58</v>
      </c>
    </row>
    <row r="37" spans="1:15" ht="12.75">
      <c r="A37" s="3" t="s">
        <v>87</v>
      </c>
      <c r="B37" s="105"/>
      <c r="C37" s="105"/>
      <c r="D37" s="105"/>
      <c r="E37" s="105"/>
      <c r="F37" s="105"/>
      <c r="G37" s="105"/>
      <c r="H37" s="105"/>
      <c r="I37" s="106"/>
      <c r="J37" s="106"/>
      <c r="K37" s="107"/>
      <c r="L37" s="105"/>
      <c r="M37" s="106"/>
      <c r="N37" s="107"/>
      <c r="O37" s="105"/>
    </row>
    <row r="38" spans="1:15" ht="12.75">
      <c r="A38" s="3" t="s">
        <v>88</v>
      </c>
      <c r="B38" s="108"/>
      <c r="C38" s="108"/>
      <c r="D38" s="108"/>
      <c r="E38" s="108"/>
      <c r="F38" s="108"/>
      <c r="G38" s="108"/>
      <c r="H38" s="108"/>
      <c r="I38" s="109"/>
      <c r="J38" s="109"/>
      <c r="K38" s="110"/>
      <c r="L38" s="108"/>
      <c r="M38" s="109"/>
      <c r="N38" s="110"/>
      <c r="O38" s="108"/>
    </row>
    <row r="39" spans="1:15" ht="12.75">
      <c r="A39" s="3" t="s">
        <v>89</v>
      </c>
      <c r="B39" s="108"/>
      <c r="C39" s="108"/>
      <c r="D39" s="108"/>
      <c r="E39" s="108"/>
      <c r="F39" s="108"/>
      <c r="G39" s="108"/>
      <c r="H39" s="108"/>
      <c r="I39" s="109"/>
      <c r="J39" s="109"/>
      <c r="K39" s="110"/>
      <c r="L39" s="108"/>
      <c r="M39" s="109"/>
      <c r="N39" s="110"/>
      <c r="O39" s="108"/>
    </row>
    <row r="40" spans="1:15" ht="12.75">
      <c r="A40" s="3" t="s">
        <v>90</v>
      </c>
      <c r="B40" s="108"/>
      <c r="C40" s="108"/>
      <c r="D40" s="108"/>
      <c r="E40" s="108"/>
      <c r="F40" s="108"/>
      <c r="G40" s="108"/>
      <c r="H40" s="108"/>
      <c r="I40" s="109"/>
      <c r="J40" s="109"/>
      <c r="K40" s="110"/>
      <c r="L40" s="108"/>
      <c r="M40" s="109"/>
      <c r="N40" s="110"/>
      <c r="O40" s="108"/>
    </row>
    <row r="41" spans="1:15" ht="12.75">
      <c r="A41" s="3" t="s">
        <v>91</v>
      </c>
      <c r="B41" s="108"/>
      <c r="C41" s="108"/>
      <c r="D41" s="108"/>
      <c r="E41" s="108"/>
      <c r="F41" s="108"/>
      <c r="G41" s="108"/>
      <c r="H41" s="108"/>
      <c r="I41" s="109"/>
      <c r="J41" s="109"/>
      <c r="K41" s="110"/>
      <c r="L41" s="108"/>
      <c r="M41" s="109"/>
      <c r="N41" s="110"/>
      <c r="O41" s="108"/>
    </row>
    <row r="42" spans="1:15" ht="12.75">
      <c r="A42" s="3" t="s">
        <v>92</v>
      </c>
      <c r="B42" s="108"/>
      <c r="C42" s="108"/>
      <c r="D42" s="108"/>
      <c r="E42" s="108"/>
      <c r="F42" s="108"/>
      <c r="G42" s="108"/>
      <c r="H42" s="108"/>
      <c r="I42" s="109"/>
      <c r="J42" s="109"/>
      <c r="K42" s="110"/>
      <c r="L42" s="108"/>
      <c r="M42" s="109"/>
      <c r="N42" s="110"/>
      <c r="O42" s="108"/>
    </row>
    <row r="43" spans="1:15" ht="12.75">
      <c r="A43" s="3" t="s">
        <v>93</v>
      </c>
      <c r="B43" s="108"/>
      <c r="C43" s="108"/>
      <c r="D43" s="108"/>
      <c r="E43" s="108"/>
      <c r="F43" s="108"/>
      <c r="G43" s="108"/>
      <c r="H43" s="108"/>
      <c r="I43" s="109"/>
      <c r="J43" s="109"/>
      <c r="K43" s="110"/>
      <c r="L43" s="108"/>
      <c r="M43" s="109"/>
      <c r="N43" s="110"/>
      <c r="O43" s="108"/>
    </row>
    <row r="44" spans="1:15" ht="12.75">
      <c r="A44" s="3" t="s">
        <v>94</v>
      </c>
      <c r="B44" s="108"/>
      <c r="C44" s="108"/>
      <c r="D44" s="108"/>
      <c r="E44" s="108"/>
      <c r="F44" s="108"/>
      <c r="G44" s="108"/>
      <c r="H44" s="108"/>
      <c r="I44" s="109"/>
      <c r="J44" s="109"/>
      <c r="K44" s="110"/>
      <c r="L44" s="108"/>
      <c r="M44" s="109"/>
      <c r="N44" s="110"/>
      <c r="O44" s="108"/>
    </row>
    <row r="45" spans="1:15" ht="12.75">
      <c r="A45" s="3" t="s">
        <v>95</v>
      </c>
      <c r="B45" s="108"/>
      <c r="C45" s="108"/>
      <c r="D45" s="108"/>
      <c r="E45" s="108"/>
      <c r="F45" s="108"/>
      <c r="G45" s="108"/>
      <c r="H45" s="108"/>
      <c r="I45" s="109"/>
      <c r="J45" s="109"/>
      <c r="K45" s="110"/>
      <c r="L45" s="108"/>
      <c r="M45" s="109"/>
      <c r="N45" s="110"/>
      <c r="O45" s="108"/>
    </row>
    <row r="46" spans="1:15" ht="12.75">
      <c r="A46" s="3" t="s">
        <v>96</v>
      </c>
      <c r="B46" s="108"/>
      <c r="C46" s="108"/>
      <c r="D46" s="108"/>
      <c r="E46" s="108"/>
      <c r="F46" s="108"/>
      <c r="G46" s="108"/>
      <c r="H46" s="108"/>
      <c r="I46" s="109"/>
      <c r="J46" s="109"/>
      <c r="K46" s="110"/>
      <c r="L46" s="108"/>
      <c r="M46" s="109"/>
      <c r="N46" s="110"/>
      <c r="O46" s="108"/>
    </row>
    <row r="47" spans="1:15" ht="12.75">
      <c r="A47" s="3" t="s">
        <v>97</v>
      </c>
      <c r="B47" s="108"/>
      <c r="C47" s="108"/>
      <c r="D47" s="108"/>
      <c r="E47" s="108"/>
      <c r="F47" s="108"/>
      <c r="G47" s="108"/>
      <c r="H47" s="108"/>
      <c r="I47" s="109"/>
      <c r="J47" s="109"/>
      <c r="K47" s="110"/>
      <c r="L47" s="108"/>
      <c r="M47" s="109"/>
      <c r="N47" s="110"/>
      <c r="O47" s="108"/>
    </row>
    <row r="50" spans="1:15" ht="12.75">
      <c r="A50" s="214" t="s">
        <v>61</v>
      </c>
      <c r="B50" s="24" t="s">
        <v>62</v>
      </c>
      <c r="C50" s="24"/>
      <c r="D50" s="24"/>
      <c r="E50" s="24"/>
      <c r="F50" s="24"/>
      <c r="G50" s="24"/>
      <c r="H50" s="24"/>
      <c r="I50" s="31" t="s">
        <v>70</v>
      </c>
      <c r="J50" s="31"/>
      <c r="K50" s="31"/>
      <c r="L50" s="214" t="s">
        <v>71</v>
      </c>
      <c r="M50" s="31" t="s">
        <v>72</v>
      </c>
      <c r="N50" s="31"/>
      <c r="O50" s="31"/>
    </row>
    <row r="51" spans="1:15" ht="12.75">
      <c r="A51" s="214"/>
      <c r="B51" s="3" t="s">
        <v>63</v>
      </c>
      <c r="C51" s="3" t="s">
        <v>64</v>
      </c>
      <c r="D51" s="3" t="s">
        <v>65</v>
      </c>
      <c r="E51" s="3" t="s">
        <v>66</v>
      </c>
      <c r="F51" s="3" t="s">
        <v>67</v>
      </c>
      <c r="G51" s="3" t="s">
        <v>68</v>
      </c>
      <c r="H51" s="3" t="s">
        <v>69</v>
      </c>
      <c r="I51" s="32" t="s">
        <v>79</v>
      </c>
      <c r="J51" s="32" t="s">
        <v>79</v>
      </c>
      <c r="K51" s="33" t="s">
        <v>80</v>
      </c>
      <c r="L51" s="214"/>
      <c r="M51" s="32" t="s">
        <v>79</v>
      </c>
      <c r="N51" s="33" t="s">
        <v>80</v>
      </c>
      <c r="O51" s="28" t="s">
        <v>58</v>
      </c>
    </row>
    <row r="52" spans="1:15" ht="12.75">
      <c r="A52" s="3" t="s">
        <v>98</v>
      </c>
      <c r="B52" s="105"/>
      <c r="C52" s="105"/>
      <c r="D52" s="105"/>
      <c r="E52" s="105"/>
      <c r="F52" s="105"/>
      <c r="G52" s="105"/>
      <c r="H52" s="105"/>
      <c r="I52" s="106"/>
      <c r="J52" s="106"/>
      <c r="K52" s="107"/>
      <c r="L52" s="105"/>
      <c r="M52" s="106"/>
      <c r="N52" s="107"/>
      <c r="O52" s="105"/>
    </row>
    <row r="53" spans="1:15" ht="12.75">
      <c r="A53" s="3" t="s">
        <v>99</v>
      </c>
      <c r="B53" s="108"/>
      <c r="C53" s="108"/>
      <c r="D53" s="108"/>
      <c r="E53" s="108"/>
      <c r="F53" s="108"/>
      <c r="G53" s="108"/>
      <c r="H53" s="108"/>
      <c r="I53" s="109"/>
      <c r="J53" s="109"/>
      <c r="K53" s="110"/>
      <c r="L53" s="108"/>
      <c r="M53" s="109"/>
      <c r="N53" s="110"/>
      <c r="O53" s="108"/>
    </row>
    <row r="54" spans="1:15" ht="12.75">
      <c r="A54" s="3" t="s">
        <v>100</v>
      </c>
      <c r="B54" s="108"/>
      <c r="C54" s="108"/>
      <c r="D54" s="108"/>
      <c r="E54" s="108"/>
      <c r="F54" s="108"/>
      <c r="G54" s="108"/>
      <c r="H54" s="108"/>
      <c r="I54" s="109"/>
      <c r="J54" s="109"/>
      <c r="K54" s="110"/>
      <c r="L54" s="108"/>
      <c r="M54" s="109"/>
      <c r="N54" s="110"/>
      <c r="O54" s="108"/>
    </row>
    <row r="55" spans="1:15" ht="12.75">
      <c r="A55" s="3" t="s">
        <v>101</v>
      </c>
      <c r="B55" s="108"/>
      <c r="C55" s="108"/>
      <c r="D55" s="108"/>
      <c r="E55" s="108"/>
      <c r="F55" s="108"/>
      <c r="G55" s="108"/>
      <c r="H55" s="108"/>
      <c r="I55" s="109"/>
      <c r="J55" s="109"/>
      <c r="K55" s="110"/>
      <c r="L55" s="108"/>
      <c r="M55" s="109"/>
      <c r="N55" s="110"/>
      <c r="O55" s="108"/>
    </row>
    <row r="56" spans="1:15" ht="12.75">
      <c r="A56" s="3" t="s">
        <v>102</v>
      </c>
      <c r="B56" s="108"/>
      <c r="C56" s="108"/>
      <c r="D56" s="108"/>
      <c r="E56" s="108"/>
      <c r="F56" s="108"/>
      <c r="G56" s="108"/>
      <c r="H56" s="108"/>
      <c r="I56" s="109"/>
      <c r="J56" s="109"/>
      <c r="K56" s="110"/>
      <c r="L56" s="108"/>
      <c r="M56" s="109"/>
      <c r="N56" s="110"/>
      <c r="O56" s="108"/>
    </row>
    <row r="57" spans="1:15" ht="12.75">
      <c r="A57" s="3" t="s">
        <v>103</v>
      </c>
      <c r="B57" s="108"/>
      <c r="C57" s="108"/>
      <c r="D57" s="108"/>
      <c r="E57" s="108"/>
      <c r="F57" s="108"/>
      <c r="G57" s="108"/>
      <c r="H57" s="108"/>
      <c r="I57" s="109"/>
      <c r="J57" s="109"/>
      <c r="K57" s="110"/>
      <c r="L57" s="108"/>
      <c r="M57" s="109"/>
      <c r="N57" s="110"/>
      <c r="O57" s="108"/>
    </row>
    <row r="58" spans="1:15" ht="12.75">
      <c r="A58" s="3" t="s">
        <v>104</v>
      </c>
      <c r="B58" s="108"/>
      <c r="C58" s="108"/>
      <c r="D58" s="108"/>
      <c r="E58" s="108"/>
      <c r="F58" s="108"/>
      <c r="G58" s="108"/>
      <c r="H58" s="108"/>
      <c r="I58" s="109"/>
      <c r="J58" s="109"/>
      <c r="K58" s="110"/>
      <c r="L58" s="108"/>
      <c r="M58" s="109"/>
      <c r="N58" s="110"/>
      <c r="O58" s="108"/>
    </row>
    <row r="59" spans="1:15" ht="12.75">
      <c r="A59" s="3" t="s">
        <v>105</v>
      </c>
      <c r="B59" s="108"/>
      <c r="C59" s="108"/>
      <c r="D59" s="108"/>
      <c r="E59" s="108"/>
      <c r="F59" s="108"/>
      <c r="G59" s="108"/>
      <c r="H59" s="108"/>
      <c r="I59" s="109"/>
      <c r="J59" s="109"/>
      <c r="K59" s="110"/>
      <c r="L59" s="108"/>
      <c r="M59" s="109"/>
      <c r="N59" s="110"/>
      <c r="O59" s="108"/>
    </row>
    <row r="60" spans="1:15" ht="12.75">
      <c r="A60" s="3" t="s">
        <v>106</v>
      </c>
      <c r="B60" s="108"/>
      <c r="C60" s="108"/>
      <c r="D60" s="108"/>
      <c r="E60" s="108"/>
      <c r="F60" s="108"/>
      <c r="G60" s="108"/>
      <c r="H60" s="108"/>
      <c r="I60" s="109"/>
      <c r="J60" s="109"/>
      <c r="K60" s="110"/>
      <c r="L60" s="108"/>
      <c r="M60" s="109"/>
      <c r="N60" s="110"/>
      <c r="O60" s="108"/>
    </row>
    <row r="61" spans="1:15" ht="12.75">
      <c r="A61" s="3" t="s">
        <v>107</v>
      </c>
      <c r="B61" s="108"/>
      <c r="C61" s="108"/>
      <c r="D61" s="108"/>
      <c r="E61" s="108"/>
      <c r="F61" s="108"/>
      <c r="G61" s="108"/>
      <c r="H61" s="108"/>
      <c r="I61" s="109"/>
      <c r="J61" s="109"/>
      <c r="K61" s="110"/>
      <c r="L61" s="108"/>
      <c r="M61" s="109"/>
      <c r="N61" s="110"/>
      <c r="O61" s="108"/>
    </row>
    <row r="62" spans="1:15" ht="12.75">
      <c r="A62" s="3" t="s">
        <v>108</v>
      </c>
      <c r="B62" s="108"/>
      <c r="C62" s="108"/>
      <c r="D62" s="108"/>
      <c r="E62" s="108"/>
      <c r="F62" s="108"/>
      <c r="G62" s="108"/>
      <c r="H62" s="108"/>
      <c r="I62" s="109"/>
      <c r="J62" s="109"/>
      <c r="K62" s="110"/>
      <c r="L62" s="108"/>
      <c r="M62" s="109"/>
      <c r="N62" s="110"/>
      <c r="O62" s="108"/>
    </row>
    <row r="65" spans="1:15" ht="12.75">
      <c r="A65" s="214" t="s">
        <v>61</v>
      </c>
      <c r="B65" s="24" t="s">
        <v>62</v>
      </c>
      <c r="C65" s="24"/>
      <c r="D65" s="24"/>
      <c r="E65" s="24"/>
      <c r="F65" s="24"/>
      <c r="G65" s="24"/>
      <c r="H65" s="24"/>
      <c r="I65" s="31" t="s">
        <v>70</v>
      </c>
      <c r="J65" s="31"/>
      <c r="K65" s="31"/>
      <c r="L65" s="214" t="s">
        <v>71</v>
      </c>
      <c r="M65" s="31" t="s">
        <v>72</v>
      </c>
      <c r="N65" s="31"/>
      <c r="O65" s="31"/>
    </row>
    <row r="66" spans="1:15" ht="12.75">
      <c r="A66" s="214"/>
      <c r="B66" s="3" t="s">
        <v>63</v>
      </c>
      <c r="C66" s="3" t="s">
        <v>64</v>
      </c>
      <c r="D66" s="3" t="s">
        <v>65</v>
      </c>
      <c r="E66" s="3" t="s">
        <v>66</v>
      </c>
      <c r="F66" s="3" t="s">
        <v>67</v>
      </c>
      <c r="G66" s="3" t="s">
        <v>68</v>
      </c>
      <c r="H66" s="3" t="s">
        <v>69</v>
      </c>
      <c r="I66" s="32" t="s">
        <v>79</v>
      </c>
      <c r="J66" s="32" t="s">
        <v>79</v>
      </c>
      <c r="K66" s="33" t="s">
        <v>80</v>
      </c>
      <c r="L66" s="214"/>
      <c r="M66" s="32" t="s">
        <v>79</v>
      </c>
      <c r="N66" s="33" t="s">
        <v>80</v>
      </c>
      <c r="O66" s="28" t="s">
        <v>58</v>
      </c>
    </row>
    <row r="67" spans="1:15" ht="12.75">
      <c r="A67" s="3" t="s">
        <v>109</v>
      </c>
      <c r="B67" s="105"/>
      <c r="C67" s="105"/>
      <c r="D67" s="105"/>
      <c r="E67" s="105"/>
      <c r="F67" s="105"/>
      <c r="G67" s="105"/>
      <c r="H67" s="105"/>
      <c r="I67" s="106"/>
      <c r="J67" s="106"/>
      <c r="K67" s="107"/>
      <c r="L67" s="105"/>
      <c r="M67" s="106"/>
      <c r="N67" s="107"/>
      <c r="O67" s="105"/>
    </row>
    <row r="68" spans="1:15" ht="12.75">
      <c r="A68" s="3" t="s">
        <v>110</v>
      </c>
      <c r="B68" s="108"/>
      <c r="C68" s="108"/>
      <c r="D68" s="108"/>
      <c r="E68" s="108"/>
      <c r="F68" s="108"/>
      <c r="G68" s="108"/>
      <c r="H68" s="108"/>
      <c r="I68" s="109"/>
      <c r="J68" s="109"/>
      <c r="K68" s="110"/>
      <c r="L68" s="108"/>
      <c r="M68" s="109"/>
      <c r="N68" s="110"/>
      <c r="O68" s="108"/>
    </row>
    <row r="69" spans="1:15" ht="12.75">
      <c r="A69" s="3" t="s">
        <v>111</v>
      </c>
      <c r="B69" s="108"/>
      <c r="C69" s="108"/>
      <c r="D69" s="108"/>
      <c r="E69" s="108"/>
      <c r="F69" s="108"/>
      <c r="G69" s="108"/>
      <c r="H69" s="108"/>
      <c r="I69" s="109"/>
      <c r="J69" s="109"/>
      <c r="K69" s="110"/>
      <c r="L69" s="108"/>
      <c r="M69" s="109"/>
      <c r="N69" s="110"/>
      <c r="O69" s="108"/>
    </row>
    <row r="70" spans="1:15" ht="12.75">
      <c r="A70" s="3" t="s">
        <v>112</v>
      </c>
      <c r="B70" s="108"/>
      <c r="C70" s="108"/>
      <c r="D70" s="108"/>
      <c r="E70" s="108"/>
      <c r="F70" s="108"/>
      <c r="G70" s="108"/>
      <c r="H70" s="108"/>
      <c r="I70" s="109"/>
      <c r="J70" s="109"/>
      <c r="K70" s="110"/>
      <c r="L70" s="108"/>
      <c r="M70" s="109"/>
      <c r="N70" s="110"/>
      <c r="O70" s="108"/>
    </row>
    <row r="71" spans="1:15" ht="12.75">
      <c r="A71" s="3" t="s">
        <v>113</v>
      </c>
      <c r="B71" s="108"/>
      <c r="C71" s="108"/>
      <c r="D71" s="108"/>
      <c r="E71" s="108"/>
      <c r="F71" s="108"/>
      <c r="G71" s="108"/>
      <c r="H71" s="108"/>
      <c r="I71" s="109"/>
      <c r="J71" s="109"/>
      <c r="K71" s="110"/>
      <c r="L71" s="108"/>
      <c r="M71" s="109"/>
      <c r="N71" s="110"/>
      <c r="O71" s="108"/>
    </row>
    <row r="72" spans="1:15" ht="12.75">
      <c r="A72" s="3" t="s">
        <v>114</v>
      </c>
      <c r="B72" s="108"/>
      <c r="C72" s="108"/>
      <c r="D72" s="108"/>
      <c r="E72" s="108"/>
      <c r="F72" s="108"/>
      <c r="G72" s="108"/>
      <c r="H72" s="108"/>
      <c r="I72" s="109"/>
      <c r="J72" s="109"/>
      <c r="K72" s="110"/>
      <c r="L72" s="108"/>
      <c r="M72" s="109"/>
      <c r="N72" s="110"/>
      <c r="O72" s="108"/>
    </row>
    <row r="73" spans="1:15" ht="12.75">
      <c r="A73" s="3" t="s">
        <v>115</v>
      </c>
      <c r="B73" s="108"/>
      <c r="C73" s="108"/>
      <c r="D73" s="108"/>
      <c r="E73" s="108"/>
      <c r="F73" s="108"/>
      <c r="G73" s="108"/>
      <c r="H73" s="108"/>
      <c r="I73" s="109"/>
      <c r="J73" s="109"/>
      <c r="K73" s="110"/>
      <c r="L73" s="108"/>
      <c r="M73" s="109"/>
      <c r="N73" s="110"/>
      <c r="O73" s="108"/>
    </row>
    <row r="74" spans="1:15" ht="12.75">
      <c r="A74" s="3" t="s">
        <v>116</v>
      </c>
      <c r="B74" s="108"/>
      <c r="C74" s="108"/>
      <c r="D74" s="108"/>
      <c r="E74" s="108"/>
      <c r="F74" s="108"/>
      <c r="G74" s="108"/>
      <c r="H74" s="108"/>
      <c r="I74" s="109"/>
      <c r="J74" s="109"/>
      <c r="K74" s="110"/>
      <c r="L74" s="108"/>
      <c r="M74" s="109"/>
      <c r="N74" s="110"/>
      <c r="O74" s="108"/>
    </row>
    <row r="75" spans="1:15" ht="12.75">
      <c r="A75" s="3" t="s">
        <v>117</v>
      </c>
      <c r="B75" s="108"/>
      <c r="C75" s="108"/>
      <c r="D75" s="108"/>
      <c r="E75" s="108"/>
      <c r="F75" s="108"/>
      <c r="G75" s="108"/>
      <c r="H75" s="108"/>
      <c r="I75" s="109"/>
      <c r="J75" s="109"/>
      <c r="K75" s="110"/>
      <c r="L75" s="108"/>
      <c r="M75" s="109"/>
      <c r="N75" s="110"/>
      <c r="O75" s="108"/>
    </row>
    <row r="76" spans="1:15" ht="12.75">
      <c r="A76" s="3" t="s">
        <v>118</v>
      </c>
      <c r="B76" s="108"/>
      <c r="C76" s="108"/>
      <c r="D76" s="108"/>
      <c r="E76" s="108"/>
      <c r="F76" s="108"/>
      <c r="G76" s="108"/>
      <c r="H76" s="108"/>
      <c r="I76" s="109"/>
      <c r="J76" s="109"/>
      <c r="K76" s="110"/>
      <c r="L76" s="108"/>
      <c r="M76" s="109"/>
      <c r="N76" s="110"/>
      <c r="O76" s="108"/>
    </row>
    <row r="77" spans="1:15" ht="12.75">
      <c r="A77" s="3" t="s">
        <v>119</v>
      </c>
      <c r="B77" s="108"/>
      <c r="C77" s="108"/>
      <c r="D77" s="108"/>
      <c r="E77" s="108"/>
      <c r="F77" s="108"/>
      <c r="G77" s="108"/>
      <c r="H77" s="108"/>
      <c r="I77" s="109"/>
      <c r="J77" s="109"/>
      <c r="K77" s="110"/>
      <c r="L77" s="108"/>
      <c r="M77" s="109"/>
      <c r="N77" s="110"/>
      <c r="O77" s="108"/>
    </row>
    <row r="80" spans="1:15" ht="12.75">
      <c r="A80" s="214" t="s">
        <v>61</v>
      </c>
      <c r="B80" s="24" t="s">
        <v>62</v>
      </c>
      <c r="C80" s="24"/>
      <c r="D80" s="24"/>
      <c r="E80" s="24"/>
      <c r="F80" s="24"/>
      <c r="G80" s="24"/>
      <c r="H80" s="24"/>
      <c r="I80" s="31" t="s">
        <v>70</v>
      </c>
      <c r="J80" s="31"/>
      <c r="K80" s="31"/>
      <c r="L80" s="214" t="s">
        <v>71</v>
      </c>
      <c r="M80" s="31" t="s">
        <v>72</v>
      </c>
      <c r="N80" s="31"/>
      <c r="O80" s="31"/>
    </row>
    <row r="81" spans="1:15" ht="12.75">
      <c r="A81" s="214"/>
      <c r="B81" s="3" t="s">
        <v>63</v>
      </c>
      <c r="C81" s="3" t="s">
        <v>64</v>
      </c>
      <c r="D81" s="3" t="s">
        <v>65</v>
      </c>
      <c r="E81" s="3" t="s">
        <v>66</v>
      </c>
      <c r="F81" s="3" t="s">
        <v>67</v>
      </c>
      <c r="G81" s="3" t="s">
        <v>68</v>
      </c>
      <c r="H81" s="3" t="s">
        <v>69</v>
      </c>
      <c r="I81" s="32" t="s">
        <v>79</v>
      </c>
      <c r="J81" s="32" t="s">
        <v>79</v>
      </c>
      <c r="K81" s="33" t="s">
        <v>80</v>
      </c>
      <c r="L81" s="214"/>
      <c r="M81" s="32" t="s">
        <v>79</v>
      </c>
      <c r="N81" s="33" t="s">
        <v>80</v>
      </c>
      <c r="O81" s="28" t="s">
        <v>58</v>
      </c>
    </row>
    <row r="82" spans="1:15" ht="12.75">
      <c r="A82" s="3" t="s">
        <v>120</v>
      </c>
      <c r="B82" s="105"/>
      <c r="C82" s="105"/>
      <c r="D82" s="105"/>
      <c r="E82" s="105"/>
      <c r="F82" s="105"/>
      <c r="G82" s="105"/>
      <c r="H82" s="105"/>
      <c r="I82" s="106"/>
      <c r="J82" s="106"/>
      <c r="K82" s="107"/>
      <c r="L82" s="105"/>
      <c r="M82" s="106"/>
      <c r="N82" s="107"/>
      <c r="O82" s="105"/>
    </row>
    <row r="83" spans="1:15" ht="12.75">
      <c r="A83" s="3" t="s">
        <v>121</v>
      </c>
      <c r="B83" s="108"/>
      <c r="C83" s="108"/>
      <c r="D83" s="108"/>
      <c r="E83" s="108"/>
      <c r="F83" s="108"/>
      <c r="G83" s="108"/>
      <c r="H83" s="108"/>
      <c r="I83" s="109"/>
      <c r="J83" s="109"/>
      <c r="K83" s="110"/>
      <c r="L83" s="108"/>
      <c r="M83" s="109"/>
      <c r="N83" s="110"/>
      <c r="O83" s="108"/>
    </row>
    <row r="84" spans="1:15" ht="12.75">
      <c r="A84" s="3" t="s">
        <v>122</v>
      </c>
      <c r="B84" s="108"/>
      <c r="C84" s="108"/>
      <c r="D84" s="108"/>
      <c r="E84" s="108"/>
      <c r="F84" s="108"/>
      <c r="G84" s="108"/>
      <c r="H84" s="108"/>
      <c r="I84" s="109"/>
      <c r="J84" s="109"/>
      <c r="K84" s="110"/>
      <c r="L84" s="108"/>
      <c r="M84" s="109"/>
      <c r="N84" s="110"/>
      <c r="O84" s="108"/>
    </row>
    <row r="85" spans="1:15" ht="12.75">
      <c r="A85" s="3" t="s">
        <v>123</v>
      </c>
      <c r="B85" s="108"/>
      <c r="C85" s="108"/>
      <c r="D85" s="108"/>
      <c r="E85" s="108"/>
      <c r="F85" s="108"/>
      <c r="G85" s="108"/>
      <c r="H85" s="108"/>
      <c r="I85" s="109"/>
      <c r="J85" s="109"/>
      <c r="K85" s="110"/>
      <c r="L85" s="108"/>
      <c r="M85" s="109"/>
      <c r="N85" s="110"/>
      <c r="O85" s="108"/>
    </row>
    <row r="86" spans="1:15" ht="12.75">
      <c r="A86" s="3" t="s">
        <v>124</v>
      </c>
      <c r="B86" s="108"/>
      <c r="C86" s="108"/>
      <c r="D86" s="108"/>
      <c r="E86" s="108"/>
      <c r="F86" s="108"/>
      <c r="G86" s="108"/>
      <c r="H86" s="108"/>
      <c r="I86" s="109"/>
      <c r="J86" s="109"/>
      <c r="K86" s="110"/>
      <c r="L86" s="108"/>
      <c r="M86" s="109"/>
      <c r="N86" s="110"/>
      <c r="O86" s="108"/>
    </row>
    <row r="87" spans="1:15" ht="12.75">
      <c r="A87" s="3" t="s">
        <v>125</v>
      </c>
      <c r="B87" s="108"/>
      <c r="C87" s="108"/>
      <c r="D87" s="108"/>
      <c r="E87" s="108"/>
      <c r="F87" s="108"/>
      <c r="G87" s="108"/>
      <c r="H87" s="108"/>
      <c r="I87" s="109"/>
      <c r="J87" s="109"/>
      <c r="K87" s="110"/>
      <c r="L87" s="108"/>
      <c r="M87" s="109"/>
      <c r="N87" s="110"/>
      <c r="O87" s="108"/>
    </row>
    <row r="88" spans="1:15" ht="12.75">
      <c r="A88" s="3" t="s">
        <v>126</v>
      </c>
      <c r="B88" s="108"/>
      <c r="C88" s="108"/>
      <c r="D88" s="108"/>
      <c r="E88" s="108"/>
      <c r="F88" s="108"/>
      <c r="G88" s="108"/>
      <c r="H88" s="108"/>
      <c r="I88" s="109"/>
      <c r="J88" s="109"/>
      <c r="K88" s="110"/>
      <c r="L88" s="108"/>
      <c r="M88" s="109"/>
      <c r="N88" s="110"/>
      <c r="O88" s="108"/>
    </row>
    <row r="89" spans="1:15" ht="12.75">
      <c r="A89" s="3" t="s">
        <v>127</v>
      </c>
      <c r="B89" s="108"/>
      <c r="C89" s="108"/>
      <c r="D89" s="108"/>
      <c r="E89" s="108"/>
      <c r="F89" s="108"/>
      <c r="G89" s="108"/>
      <c r="H89" s="108"/>
      <c r="I89" s="109"/>
      <c r="J89" s="109"/>
      <c r="K89" s="110"/>
      <c r="L89" s="108"/>
      <c r="M89" s="109"/>
      <c r="N89" s="110"/>
      <c r="O89" s="108"/>
    </row>
    <row r="90" spans="1:15" ht="12.75">
      <c r="A90" s="3" t="s">
        <v>128</v>
      </c>
      <c r="B90" s="108"/>
      <c r="C90" s="108"/>
      <c r="D90" s="108"/>
      <c r="E90" s="108"/>
      <c r="F90" s="108"/>
      <c r="G90" s="108"/>
      <c r="H90" s="108"/>
      <c r="I90" s="109"/>
      <c r="J90" s="109"/>
      <c r="K90" s="110"/>
      <c r="L90" s="108"/>
      <c r="M90" s="109"/>
      <c r="N90" s="110"/>
      <c r="O90" s="108"/>
    </row>
    <row r="91" spans="1:15" ht="12.75">
      <c r="A91" s="3" t="s">
        <v>129</v>
      </c>
      <c r="B91" s="108"/>
      <c r="C91" s="108"/>
      <c r="D91" s="108"/>
      <c r="E91" s="108"/>
      <c r="F91" s="108"/>
      <c r="G91" s="108"/>
      <c r="H91" s="108"/>
      <c r="I91" s="109"/>
      <c r="J91" s="109"/>
      <c r="K91" s="110"/>
      <c r="L91" s="108"/>
      <c r="M91" s="109"/>
      <c r="N91" s="110"/>
      <c r="O91" s="108"/>
    </row>
    <row r="92" spans="1:15" ht="12.75">
      <c r="A92" s="3" t="s">
        <v>130</v>
      </c>
      <c r="B92" s="108"/>
      <c r="C92" s="108"/>
      <c r="D92" s="108"/>
      <c r="E92" s="108"/>
      <c r="F92" s="108"/>
      <c r="G92" s="108"/>
      <c r="H92" s="108"/>
      <c r="I92" s="109"/>
      <c r="J92" s="109"/>
      <c r="K92" s="110"/>
      <c r="L92" s="108"/>
      <c r="M92" s="109"/>
      <c r="N92" s="110"/>
      <c r="O92" s="108"/>
    </row>
  </sheetData>
  <sheetProtection/>
  <mergeCells count="11">
    <mergeCell ref="T3:AC6"/>
    <mergeCell ref="A3:A4"/>
    <mergeCell ref="L3:L4"/>
    <mergeCell ref="A35:A36"/>
    <mergeCell ref="L35:L36"/>
    <mergeCell ref="A80:A81"/>
    <mergeCell ref="L80:L81"/>
    <mergeCell ref="A50:A51"/>
    <mergeCell ref="L50:L51"/>
    <mergeCell ref="A65:A66"/>
    <mergeCell ref="L65:L66"/>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sheetPr>
    <tabColor indexed="43"/>
  </sheetPr>
  <dimension ref="A1:G33"/>
  <sheetViews>
    <sheetView zoomScale="70" zoomScaleNormal="70" zoomScalePageLayoutView="0" workbookViewId="0" topLeftCell="A1">
      <selection activeCell="A15" sqref="A15:B15"/>
    </sheetView>
  </sheetViews>
  <sheetFormatPr defaultColWidth="9.140625" defaultRowHeight="12.75"/>
  <cols>
    <col min="1" max="1" width="12.421875" style="0" bestFit="1" customWidth="1"/>
    <col min="2" max="2" width="25.8515625" style="0" customWidth="1"/>
    <col min="3" max="3" width="18.7109375" style="0" customWidth="1"/>
    <col min="4" max="4" width="10.57421875" style="0" bestFit="1" customWidth="1"/>
    <col min="5" max="5" width="9.57421875" style="0" bestFit="1" customWidth="1"/>
  </cols>
  <sheetData>
    <row r="1" spans="1:2" ht="25.5">
      <c r="A1" s="13" t="s">
        <v>150</v>
      </c>
      <c r="B1" s="13"/>
    </row>
    <row r="3" spans="1:2" ht="12.75">
      <c r="A3" s="46" t="s">
        <v>165</v>
      </c>
      <c r="B3" s="46" t="s">
        <v>166</v>
      </c>
    </row>
    <row r="4" spans="1:2" ht="12.75">
      <c r="A4" s="7" t="s">
        <v>176</v>
      </c>
      <c r="B4" s="7">
        <v>12</v>
      </c>
    </row>
    <row r="5" spans="1:2" ht="12.75">
      <c r="A5" s="45" t="s">
        <v>180</v>
      </c>
      <c r="B5" s="45">
        <v>24</v>
      </c>
    </row>
    <row r="6" spans="1:2" ht="12.75">
      <c r="A6" s="7" t="s">
        <v>181</v>
      </c>
      <c r="B6" s="7">
        <v>26</v>
      </c>
    </row>
    <row r="7" spans="1:2" ht="12.75">
      <c r="A7" s="7" t="s">
        <v>173</v>
      </c>
      <c r="B7" s="7">
        <v>52</v>
      </c>
    </row>
    <row r="8" spans="1:2" ht="38.25">
      <c r="A8" s="41" t="s">
        <v>179</v>
      </c>
      <c r="B8" s="23"/>
    </row>
    <row r="10" spans="1:6" ht="25.5">
      <c r="A10" s="43" t="s">
        <v>167</v>
      </c>
      <c r="B10" s="43"/>
      <c r="C10" s="43"/>
      <c r="D10" s="42" t="s">
        <v>177</v>
      </c>
      <c r="E10" s="42"/>
      <c r="F10" s="42"/>
    </row>
    <row r="11" spans="1:6" s="12" customFormat="1" ht="25.5">
      <c r="A11" s="47" t="s">
        <v>165</v>
      </c>
      <c r="B11" s="47" t="s">
        <v>168</v>
      </c>
      <c r="C11" s="47" t="s">
        <v>169</v>
      </c>
      <c r="D11" s="21" t="s">
        <v>178</v>
      </c>
      <c r="E11" s="21" t="s">
        <v>176</v>
      </c>
      <c r="F11" s="21" t="s">
        <v>173</v>
      </c>
    </row>
    <row r="12" spans="1:7" ht="12.75">
      <c r="A12" s="34" t="s">
        <v>170</v>
      </c>
      <c r="B12" s="34" t="s">
        <v>173</v>
      </c>
      <c r="C12" s="113">
        <v>700</v>
      </c>
      <c r="D12" s="75"/>
      <c r="E12" s="75"/>
      <c r="F12" s="75"/>
      <c r="G12" t="s">
        <v>182</v>
      </c>
    </row>
    <row r="13" spans="1:6" ht="12.75">
      <c r="A13" s="34" t="s">
        <v>171</v>
      </c>
      <c r="B13" s="34" t="s">
        <v>174</v>
      </c>
      <c r="C13" s="113">
        <v>550</v>
      </c>
      <c r="D13" s="75"/>
      <c r="E13" s="75"/>
      <c r="F13" s="75"/>
    </row>
    <row r="14" spans="1:6" ht="12.75">
      <c r="A14" s="34" t="s">
        <v>81</v>
      </c>
      <c r="B14" s="34" t="s">
        <v>175</v>
      </c>
      <c r="C14" s="113">
        <v>1023</v>
      </c>
      <c r="D14" s="75"/>
      <c r="E14" s="75"/>
      <c r="F14" s="114"/>
    </row>
    <row r="15" spans="1:6" ht="12.75">
      <c r="A15" s="34" t="s">
        <v>172</v>
      </c>
      <c r="B15" s="34" t="s">
        <v>176</v>
      </c>
      <c r="C15" s="113">
        <v>1201</v>
      </c>
      <c r="D15" s="75"/>
      <c r="E15" s="75"/>
      <c r="F15" s="75"/>
    </row>
    <row r="19" spans="1:2" ht="25.5">
      <c r="A19" s="13" t="s">
        <v>150</v>
      </c>
      <c r="B19" s="13"/>
    </row>
    <row r="21" spans="1:2" ht="12.75">
      <c r="A21" s="46" t="s">
        <v>165</v>
      </c>
      <c r="B21" s="46" t="s">
        <v>166</v>
      </c>
    </row>
    <row r="22" spans="1:2" ht="12.75">
      <c r="A22" s="7" t="s">
        <v>176</v>
      </c>
      <c r="B22" s="7">
        <v>12</v>
      </c>
    </row>
    <row r="23" spans="1:2" ht="12.75">
      <c r="A23" s="45" t="s">
        <v>180</v>
      </c>
      <c r="B23" s="45">
        <v>24</v>
      </c>
    </row>
    <row r="24" spans="1:2" ht="12.75">
      <c r="A24" s="7" t="s">
        <v>181</v>
      </c>
      <c r="B24" s="7">
        <v>26</v>
      </c>
    </row>
    <row r="25" spans="1:2" ht="12.75">
      <c r="A25" s="7" t="s">
        <v>173</v>
      </c>
      <c r="B25" s="7">
        <v>52</v>
      </c>
    </row>
    <row r="26" spans="1:2" ht="38.25">
      <c r="A26" s="41" t="s">
        <v>179</v>
      </c>
      <c r="B26" s="23"/>
    </row>
    <row r="28" spans="1:6" ht="25.5">
      <c r="A28" s="43" t="s">
        <v>167</v>
      </c>
      <c r="B28" s="43"/>
      <c r="C28" s="43"/>
      <c r="D28" s="42" t="s">
        <v>177</v>
      </c>
      <c r="E28" s="42"/>
      <c r="F28" s="42"/>
    </row>
    <row r="29" spans="1:7" ht="25.5">
      <c r="A29" s="47" t="s">
        <v>165</v>
      </c>
      <c r="B29" s="47" t="s">
        <v>168</v>
      </c>
      <c r="C29" s="47" t="s">
        <v>169</v>
      </c>
      <c r="D29" s="21" t="s">
        <v>178</v>
      </c>
      <c r="E29" s="21" t="s">
        <v>176</v>
      </c>
      <c r="F29" s="21" t="s">
        <v>173</v>
      </c>
      <c r="G29" s="12"/>
    </row>
    <row r="30" spans="1:7" ht="12.75">
      <c r="A30" s="34"/>
      <c r="B30" s="34" t="s">
        <v>173</v>
      </c>
      <c r="C30" s="113"/>
      <c r="D30" s="75"/>
      <c r="E30" s="75"/>
      <c r="F30" s="75"/>
      <c r="G30" t="s">
        <v>182</v>
      </c>
    </row>
    <row r="31" spans="1:6" ht="12.75">
      <c r="A31" s="34"/>
      <c r="B31" s="34" t="s">
        <v>174</v>
      </c>
      <c r="C31" s="113"/>
      <c r="D31" s="75"/>
      <c r="E31" s="75"/>
      <c r="F31" s="75"/>
    </row>
    <row r="32" spans="1:6" ht="12.75">
      <c r="A32" s="34"/>
      <c r="B32" s="34" t="s">
        <v>175</v>
      </c>
      <c r="C32" s="113"/>
      <c r="D32" s="75"/>
      <c r="E32" s="75"/>
      <c r="F32" s="114"/>
    </row>
    <row r="33" spans="1:6" ht="12.75">
      <c r="A33" s="34"/>
      <c r="B33" s="34" t="s">
        <v>176</v>
      </c>
      <c r="C33" s="113"/>
      <c r="D33" s="75"/>
      <c r="E33" s="75"/>
      <c r="F33" s="75"/>
    </row>
  </sheetData>
  <sheetProtection/>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sheetPr>
    <tabColor indexed="10"/>
  </sheetPr>
  <dimension ref="A1:B11"/>
  <sheetViews>
    <sheetView zoomScalePageLayoutView="0" workbookViewId="0" topLeftCell="A1">
      <selection activeCell="A15" sqref="A15:B15"/>
    </sheetView>
  </sheetViews>
  <sheetFormatPr defaultColWidth="9.140625" defaultRowHeight="12.75"/>
  <cols>
    <col min="1" max="1" width="36.57421875" style="0" customWidth="1"/>
    <col min="2" max="2" width="9.7109375" style="0" bestFit="1" customWidth="1"/>
  </cols>
  <sheetData>
    <row r="1" ht="12.75">
      <c r="A1" s="3" t="s">
        <v>42</v>
      </c>
    </row>
    <row r="3" spans="1:2" ht="12.75">
      <c r="A3" s="7" t="s">
        <v>165</v>
      </c>
      <c r="B3" s="7" t="s">
        <v>183</v>
      </c>
    </row>
    <row r="4" spans="1:2" ht="12.75">
      <c r="A4" s="7" t="s">
        <v>184</v>
      </c>
      <c r="B4" s="48">
        <v>875.25</v>
      </c>
    </row>
    <row r="5" spans="1:2" ht="12.75">
      <c r="A5" s="7" t="s">
        <v>185</v>
      </c>
      <c r="B5" s="7">
        <v>40</v>
      </c>
    </row>
    <row r="6" spans="1:2" ht="12.75">
      <c r="A6" s="7" t="s">
        <v>187</v>
      </c>
      <c r="B6" s="7">
        <v>1.5</v>
      </c>
    </row>
    <row r="7" spans="1:2" ht="12.75">
      <c r="A7" s="7" t="str">
        <f>"Overtime that "&amp;B3&amp;" worked this week ="</f>
        <v>Overtime that Ashley worked this week =</v>
      </c>
      <c r="B7" s="7">
        <v>5.75</v>
      </c>
    </row>
    <row r="9" spans="1:2" ht="12.75">
      <c r="A9" s="7" t="s">
        <v>186</v>
      </c>
      <c r="B9" s="48"/>
    </row>
    <row r="10" spans="1:2" ht="12.75">
      <c r="A10" s="7" t="s">
        <v>378</v>
      </c>
      <c r="B10" s="7"/>
    </row>
    <row r="11" spans="1:2" ht="12.75">
      <c r="A11" s="7" t="s">
        <v>188</v>
      </c>
      <c r="B11" s="48"/>
    </row>
  </sheetData>
  <sheetProtection/>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sheetPr>
    <tabColor indexed="18"/>
  </sheetPr>
  <dimension ref="A1:B13"/>
  <sheetViews>
    <sheetView zoomScale="115" zoomScaleNormal="115" zoomScalePageLayoutView="0" workbookViewId="0" topLeftCell="A1">
      <selection activeCell="A15" sqref="A15:B15"/>
    </sheetView>
  </sheetViews>
  <sheetFormatPr defaultColWidth="9.140625" defaultRowHeight="12.75"/>
  <cols>
    <col min="1" max="1" width="36.421875" style="0" customWidth="1"/>
    <col min="2" max="2" width="11.57421875" style="0" bestFit="1" customWidth="1"/>
  </cols>
  <sheetData>
    <row r="1" spans="1:2" ht="12.75">
      <c r="A1" s="212" t="s">
        <v>315</v>
      </c>
      <c r="B1" s="212"/>
    </row>
    <row r="2" spans="1:2" ht="12.75">
      <c r="A2" s="7" t="s">
        <v>318</v>
      </c>
      <c r="B2" s="76"/>
    </row>
    <row r="3" spans="1:2" s="12" customFormat="1" ht="25.5">
      <c r="A3" s="14" t="s">
        <v>334</v>
      </c>
      <c r="B3" s="80"/>
    </row>
    <row r="4" spans="1:2" ht="12.75">
      <c r="A4" s="7" t="s">
        <v>319</v>
      </c>
      <c r="B4" s="7"/>
    </row>
    <row r="5" spans="1:2" ht="12.75">
      <c r="A5" s="8" t="s">
        <v>320</v>
      </c>
      <c r="B5" s="76">
        <v>90000</v>
      </c>
    </row>
    <row r="6" spans="1:2" ht="12.75">
      <c r="A6" s="8" t="s">
        <v>321</v>
      </c>
      <c r="B6" s="71">
        <v>0.062</v>
      </c>
    </row>
    <row r="7" spans="1:2" ht="12.75">
      <c r="A7" s="8" t="s">
        <v>322</v>
      </c>
      <c r="B7" s="71">
        <v>0.0145</v>
      </c>
    </row>
    <row r="8" spans="1:2" ht="12.75">
      <c r="A8" s="7"/>
      <c r="B8" s="7"/>
    </row>
    <row r="9" spans="1:2" s="12" customFormat="1" ht="12.75">
      <c r="A9" s="14" t="s">
        <v>335</v>
      </c>
      <c r="B9" s="80"/>
    </row>
    <row r="10" spans="1:2" s="12" customFormat="1" ht="37.5" customHeight="1">
      <c r="A10" s="14" t="s">
        <v>336</v>
      </c>
      <c r="B10" s="80"/>
    </row>
    <row r="11" spans="1:2" ht="12.75">
      <c r="A11" s="7"/>
      <c r="B11" s="7"/>
    </row>
    <row r="12" spans="1:2" ht="12.75">
      <c r="A12" s="84" t="s">
        <v>323</v>
      </c>
      <c r="B12" s="76"/>
    </row>
    <row r="13" spans="1:2" ht="12.75">
      <c r="A13" s="84" t="s">
        <v>324</v>
      </c>
      <c r="B13" s="76"/>
    </row>
  </sheetData>
  <sheetProtection/>
  <mergeCells count="1">
    <mergeCell ref="A1:B1"/>
  </mergeCells>
  <printOptions/>
  <pageMargins left="0.75" right="0.75" top="1" bottom="1" header="0.5" footer="0.5"/>
  <pageSetup horizontalDpi="600" verticalDpi="600" orientation="portrait" r:id="rId1"/>
</worksheet>
</file>

<file path=xl/worksheets/sheet39.xml><?xml version="1.0" encoding="utf-8"?>
<worksheet xmlns="http://schemas.openxmlformats.org/spreadsheetml/2006/main" xmlns:r="http://schemas.openxmlformats.org/officeDocument/2006/relationships">
  <sheetPr>
    <tabColor indexed="43"/>
  </sheetPr>
  <dimension ref="A1:B14"/>
  <sheetViews>
    <sheetView zoomScalePageLayoutView="0" workbookViewId="0" topLeftCell="A1">
      <selection activeCell="A15" sqref="A15:B15"/>
    </sheetView>
  </sheetViews>
  <sheetFormatPr defaultColWidth="9.140625" defaultRowHeight="12.75"/>
  <cols>
    <col min="1" max="1" width="88.140625" style="0" bestFit="1" customWidth="1"/>
    <col min="2" max="2" width="11.28125" style="0" bestFit="1" customWidth="1"/>
  </cols>
  <sheetData>
    <row r="1" ht="12.75">
      <c r="A1" s="82" t="s">
        <v>328</v>
      </c>
    </row>
    <row r="2" ht="12.75">
      <c r="A2" t="s">
        <v>330</v>
      </c>
    </row>
    <row r="3" ht="12.75">
      <c r="A3" t="s">
        <v>331</v>
      </c>
    </row>
    <row r="5" spans="1:2" ht="12.75">
      <c r="A5" t="s">
        <v>332</v>
      </c>
      <c r="B5" s="83">
        <v>0.01</v>
      </c>
    </row>
    <row r="6" spans="1:2" ht="12.75">
      <c r="A6" t="s">
        <v>333</v>
      </c>
      <c r="B6" s="122">
        <v>31800</v>
      </c>
    </row>
    <row r="9" spans="1:2" ht="12.75">
      <c r="A9" s="212" t="s">
        <v>315</v>
      </c>
      <c r="B9" s="212"/>
    </row>
    <row r="10" spans="1:2" ht="12.75">
      <c r="A10" s="7" t="s">
        <v>318</v>
      </c>
      <c r="B10" s="74"/>
    </row>
    <row r="11" spans="1:2" ht="12.75">
      <c r="A11" s="14" t="s">
        <v>334</v>
      </c>
      <c r="B11" s="125"/>
    </row>
    <row r="12" spans="1:2" ht="12.75">
      <c r="A12" s="14" t="s">
        <v>335</v>
      </c>
      <c r="B12" s="125"/>
    </row>
    <row r="13" spans="1:2" ht="12.75">
      <c r="A13" s="14" t="s">
        <v>336</v>
      </c>
      <c r="B13" s="125"/>
    </row>
    <row r="14" spans="1:2" ht="12.75">
      <c r="A14" s="7" t="s">
        <v>337</v>
      </c>
      <c r="B14" s="75"/>
    </row>
  </sheetData>
  <sheetProtection/>
  <mergeCells count="1">
    <mergeCell ref="A9:B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51"/>
  </sheetPr>
  <dimension ref="A1:E25"/>
  <sheetViews>
    <sheetView zoomScalePageLayoutView="0" workbookViewId="0" topLeftCell="A1">
      <selection activeCell="B17" sqref="B17"/>
    </sheetView>
  </sheetViews>
  <sheetFormatPr defaultColWidth="9.140625" defaultRowHeight="12.75"/>
  <cols>
    <col min="1" max="1" width="38.00390625" style="0" bestFit="1" customWidth="1"/>
    <col min="2" max="2" width="9.8515625" style="0" bestFit="1" customWidth="1"/>
  </cols>
  <sheetData>
    <row r="1" spans="1:5" ht="36">
      <c r="A1" s="157" t="s">
        <v>377</v>
      </c>
      <c r="B1" s="157"/>
      <c r="C1" s="157"/>
      <c r="D1" s="157"/>
      <c r="E1" s="157"/>
    </row>
    <row r="2" spans="1:5" ht="45.75">
      <c r="A2" s="159" t="s">
        <v>427</v>
      </c>
      <c r="B2" s="160"/>
      <c r="C2" s="160"/>
      <c r="D2" s="160"/>
      <c r="E2" s="160"/>
    </row>
    <row r="3" ht="12.75" customHeight="1"/>
    <row r="4" spans="1:5" ht="12.75" customHeight="1">
      <c r="A4" s="158" t="s">
        <v>420</v>
      </c>
      <c r="B4" s="158"/>
      <c r="C4" s="158"/>
      <c r="D4" s="158"/>
      <c r="E4" s="158"/>
    </row>
    <row r="5" spans="1:2" ht="12.75">
      <c r="A5" s="18" t="s">
        <v>422</v>
      </c>
      <c r="B5" s="7">
        <v>40</v>
      </c>
    </row>
    <row r="6" spans="1:2" ht="12.75">
      <c r="A6" s="7" t="s">
        <v>133</v>
      </c>
      <c r="B6" s="7">
        <v>17</v>
      </c>
    </row>
    <row r="7" spans="1:2" ht="12.75">
      <c r="A7" s="7" t="s">
        <v>134</v>
      </c>
      <c r="B7" s="48">
        <v>19.5</v>
      </c>
    </row>
    <row r="8" spans="1:2" ht="12.75">
      <c r="A8" s="7" t="s">
        <v>135</v>
      </c>
      <c r="B8" s="7">
        <v>2</v>
      </c>
    </row>
    <row r="9" spans="1:2" ht="12.75">
      <c r="A9" s="18" t="s">
        <v>423</v>
      </c>
      <c r="B9" s="18" t="s">
        <v>428</v>
      </c>
    </row>
    <row r="16" spans="1:5" ht="12.75">
      <c r="A16" s="158" t="s">
        <v>421</v>
      </c>
      <c r="B16" s="158"/>
      <c r="C16" s="158"/>
      <c r="D16" s="158"/>
      <c r="E16" s="158"/>
    </row>
    <row r="17" spans="1:2" ht="12.75">
      <c r="A17" s="18" t="s">
        <v>426</v>
      </c>
      <c r="B17" s="161"/>
    </row>
    <row r="18" spans="1:2" ht="12.75">
      <c r="A18" s="18" t="s">
        <v>70</v>
      </c>
      <c r="B18" s="161"/>
    </row>
    <row r="19" spans="1:2" ht="12.75">
      <c r="A19" s="7" t="s">
        <v>137</v>
      </c>
      <c r="B19" s="162"/>
    </row>
    <row r="20" spans="1:2" ht="12.75">
      <c r="A20" s="7" t="s">
        <v>138</v>
      </c>
      <c r="B20" s="144"/>
    </row>
    <row r="21" spans="1:2" ht="12.75">
      <c r="A21" s="7" t="s">
        <v>136</v>
      </c>
      <c r="B21" s="162"/>
    </row>
    <row r="22" spans="1:2" ht="12.75">
      <c r="A22" s="7" t="s">
        <v>424</v>
      </c>
      <c r="B22" s="162"/>
    </row>
    <row r="24" spans="1:5" ht="12.75">
      <c r="A24" s="158" t="s">
        <v>425</v>
      </c>
      <c r="B24" s="158"/>
      <c r="C24" s="158"/>
      <c r="D24" s="158"/>
      <c r="E24" s="158"/>
    </row>
    <row r="25" spans="1:5" ht="12.75">
      <c r="A25" s="163"/>
      <c r="B25" s="164"/>
      <c r="C25" s="164"/>
      <c r="D25" s="164"/>
      <c r="E25" s="165"/>
    </row>
  </sheetData>
  <sheetProtection/>
  <printOptions/>
  <pageMargins left="0.75" right="0.75" top="1" bottom="1" header="0.5" footer="0.5"/>
  <pageSetup horizontalDpi="600" verticalDpi="600" orientation="portrait" r:id="rId2"/>
  <drawing r:id="rId1"/>
</worksheet>
</file>

<file path=xl/worksheets/sheet40.xml><?xml version="1.0" encoding="utf-8"?>
<worksheet xmlns="http://schemas.openxmlformats.org/spreadsheetml/2006/main" xmlns:r="http://schemas.openxmlformats.org/officeDocument/2006/relationships">
  <sheetPr>
    <tabColor indexed="11"/>
  </sheetPr>
  <dimension ref="A1:G34"/>
  <sheetViews>
    <sheetView zoomScalePageLayoutView="0" workbookViewId="0" topLeftCell="A1">
      <selection activeCell="A15" sqref="A15:B15"/>
    </sheetView>
  </sheetViews>
  <sheetFormatPr defaultColWidth="9.140625" defaultRowHeight="12.75"/>
  <cols>
    <col min="1" max="1" width="32.7109375" style="0" bestFit="1" customWidth="1"/>
    <col min="2" max="2" width="10.28125" style="0" bestFit="1" customWidth="1"/>
    <col min="6" max="6" width="13.28125" style="0" bestFit="1" customWidth="1"/>
    <col min="7" max="7" width="10.140625" style="0" bestFit="1" customWidth="1"/>
  </cols>
  <sheetData>
    <row r="1" spans="1:7" ht="12.75">
      <c r="A1" s="13" t="s">
        <v>367</v>
      </c>
      <c r="B1" s="13"/>
      <c r="F1" s="7" t="s">
        <v>6</v>
      </c>
      <c r="G1" s="7" t="s">
        <v>4</v>
      </c>
    </row>
    <row r="2" spans="1:7" ht="12.75">
      <c r="A2" s="7" t="s">
        <v>61</v>
      </c>
      <c r="B2" s="7"/>
      <c r="F2" s="7" t="s">
        <v>3</v>
      </c>
      <c r="G2" s="7" t="s">
        <v>173</v>
      </c>
    </row>
    <row r="3" spans="1:7" ht="12.75">
      <c r="A3" s="7" t="s">
        <v>4</v>
      </c>
      <c r="B3" s="7"/>
      <c r="F3" s="7" t="s">
        <v>1</v>
      </c>
      <c r="G3" s="7" t="s">
        <v>5</v>
      </c>
    </row>
    <row r="4" spans="1:2" ht="12.75">
      <c r="A4" s="7" t="str">
        <f>B3&amp;" Wage ="</f>
        <v> Wage =</v>
      </c>
      <c r="B4" s="74"/>
    </row>
    <row r="5" spans="1:2" ht="12.75">
      <c r="A5" s="7" t="s">
        <v>0</v>
      </c>
      <c r="B5" s="7"/>
    </row>
    <row r="6" spans="1:2" ht="12.75">
      <c r="A6" s="7" t="s">
        <v>2</v>
      </c>
      <c r="B6" s="7"/>
    </row>
    <row r="7" spans="1:2" ht="12.75">
      <c r="A7" s="7" t="s">
        <v>7</v>
      </c>
      <c r="B7" s="74"/>
    </row>
    <row r="10" spans="1:2" ht="12.75">
      <c r="A10" s="13" t="s">
        <v>27</v>
      </c>
      <c r="B10" s="13"/>
    </row>
    <row r="11" spans="1:2" ht="12.75">
      <c r="A11" s="7" t="s">
        <v>61</v>
      </c>
      <c r="B11" s="7"/>
    </row>
    <row r="12" spans="1:2" ht="12.75">
      <c r="A12" s="7" t="s">
        <v>4</v>
      </c>
      <c r="B12" s="7"/>
    </row>
    <row r="13" spans="1:2" ht="12.75">
      <c r="A13" s="7" t="str">
        <f>B12&amp;" Gross Pay ="</f>
        <v> Gross Pay =</v>
      </c>
      <c r="B13" s="74"/>
    </row>
    <row r="14" spans="1:2" ht="12.75">
      <c r="A14" s="7" t="s">
        <v>0</v>
      </c>
      <c r="B14" s="7"/>
    </row>
    <row r="15" spans="1:2" ht="12.75">
      <c r="A15" s="7" t="s">
        <v>2</v>
      </c>
      <c r="B15" s="7"/>
    </row>
    <row r="16" spans="1:2" ht="12.75">
      <c r="A16" s="7" t="s">
        <v>7</v>
      </c>
      <c r="B16" s="74"/>
    </row>
    <row r="19" spans="1:2" ht="12.75">
      <c r="A19" s="13" t="s">
        <v>28</v>
      </c>
      <c r="B19" s="13"/>
    </row>
    <row r="20" spans="1:2" ht="12.75">
      <c r="A20" s="7" t="s">
        <v>61</v>
      </c>
      <c r="B20" s="7"/>
    </row>
    <row r="21" spans="1:2" ht="12.75">
      <c r="A21" s="7" t="s">
        <v>4</v>
      </c>
      <c r="B21" s="7"/>
    </row>
    <row r="22" spans="1:2" ht="12.75">
      <c r="A22" s="7" t="str">
        <f>B21&amp;" Gross Pay ="</f>
        <v> Gross Pay =</v>
      </c>
      <c r="B22" s="74"/>
    </row>
    <row r="23" spans="1:2" ht="12.75">
      <c r="A23" s="7" t="s">
        <v>0</v>
      </c>
      <c r="B23" s="7"/>
    </row>
    <row r="24" spans="1:2" ht="12.75">
      <c r="A24" s="7" t="s">
        <v>2</v>
      </c>
      <c r="B24" s="7"/>
    </row>
    <row r="25" spans="1:2" ht="12.75">
      <c r="A25" s="7" t="s">
        <v>7</v>
      </c>
      <c r="B25" s="74"/>
    </row>
    <row r="28" spans="1:2" ht="12.75">
      <c r="A28" s="13" t="s">
        <v>29</v>
      </c>
      <c r="B28" s="13"/>
    </row>
    <row r="29" spans="1:2" ht="12.75">
      <c r="A29" s="7" t="s">
        <v>61</v>
      </c>
      <c r="B29" s="7"/>
    </row>
    <row r="30" spans="1:2" ht="12.75">
      <c r="A30" s="7" t="s">
        <v>4</v>
      </c>
      <c r="B30" s="7"/>
    </row>
    <row r="31" spans="1:2" ht="12.75">
      <c r="A31" s="7" t="str">
        <f>B30&amp;" Gross Pay ="</f>
        <v> Gross Pay =</v>
      </c>
      <c r="B31" s="74"/>
    </row>
    <row r="32" spans="1:2" ht="12.75">
      <c r="A32" s="7" t="s">
        <v>0</v>
      </c>
      <c r="B32" s="7"/>
    </row>
    <row r="33" spans="1:2" ht="12.75">
      <c r="A33" s="7" t="s">
        <v>2</v>
      </c>
      <c r="B33" s="7"/>
    </row>
    <row r="34" spans="1:2" ht="12.75">
      <c r="A34" s="7" t="s">
        <v>7</v>
      </c>
      <c r="B34" s="74"/>
    </row>
  </sheetData>
  <sheetProtection/>
  <dataValidations count="2">
    <dataValidation type="list" allowBlank="1" showInputMessage="1" showErrorMessage="1" sqref="B5 B32 B23 B14">
      <formula1>$F$2:$F$3</formula1>
    </dataValidation>
    <dataValidation type="list" allowBlank="1" showInputMessage="1" showErrorMessage="1" sqref="B3 B30 B21 B12">
      <formula1>$G$2:$G$3</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indexed="51"/>
  </sheetPr>
  <dimension ref="A1:K10"/>
  <sheetViews>
    <sheetView zoomScale="130" zoomScaleNormal="130" zoomScalePageLayoutView="0" workbookViewId="0" topLeftCell="A1">
      <selection activeCell="J5" sqref="J5"/>
    </sheetView>
  </sheetViews>
  <sheetFormatPr defaultColWidth="9.140625" defaultRowHeight="12.75"/>
  <cols>
    <col min="1" max="1" width="10.28125" style="0" bestFit="1" customWidth="1"/>
    <col min="2" max="5" width="5.00390625" style="0" customWidth="1"/>
    <col min="6" max="6" width="4.00390625" style="0" bestFit="1" customWidth="1"/>
    <col min="7" max="7" width="3.140625" style="0" bestFit="1" customWidth="1"/>
    <col min="8" max="8" width="3.8515625" style="0" bestFit="1" customWidth="1"/>
    <col min="9" max="9" width="12.28125" style="0" bestFit="1" customWidth="1"/>
    <col min="10" max="10" width="15.00390625" style="0" bestFit="1" customWidth="1"/>
    <col min="11" max="11" width="1.7109375" style="0" customWidth="1"/>
  </cols>
  <sheetData>
    <row r="1" spans="1:10" ht="25.5">
      <c r="A1" s="13" t="s">
        <v>140</v>
      </c>
      <c r="B1" s="13"/>
      <c r="C1" s="13"/>
      <c r="D1" s="13"/>
      <c r="E1" s="13"/>
      <c r="F1" s="13"/>
      <c r="G1" s="13"/>
      <c r="H1" s="13"/>
      <c r="I1" s="13"/>
      <c r="J1" s="13"/>
    </row>
    <row r="2" spans="1:10" ht="12.75">
      <c r="A2" s="22"/>
      <c r="B2" s="138" t="s">
        <v>63</v>
      </c>
      <c r="C2" s="138" t="s">
        <v>64</v>
      </c>
      <c r="D2" s="138" t="s">
        <v>65</v>
      </c>
      <c r="E2" s="138" t="s">
        <v>66</v>
      </c>
      <c r="F2" s="138" t="s">
        <v>67</v>
      </c>
      <c r="G2" s="138" t="s">
        <v>68</v>
      </c>
      <c r="H2" s="138" t="s">
        <v>69</v>
      </c>
      <c r="I2" s="138" t="s">
        <v>70</v>
      </c>
      <c r="J2" s="138" t="s">
        <v>143</v>
      </c>
    </row>
    <row r="3" spans="1:10" ht="12.75">
      <c r="A3" s="138" t="s">
        <v>141</v>
      </c>
      <c r="B3" s="22">
        <v>8</v>
      </c>
      <c r="C3" s="22">
        <v>5</v>
      </c>
      <c r="D3" s="22">
        <v>7</v>
      </c>
      <c r="E3" s="22">
        <v>8</v>
      </c>
      <c r="F3" s="22"/>
      <c r="G3" s="22"/>
      <c r="H3" s="22"/>
      <c r="I3" s="144"/>
      <c r="J3" s="150"/>
    </row>
    <row r="4" spans="1:10" ht="12.75">
      <c r="A4" s="138" t="s">
        <v>142</v>
      </c>
      <c r="B4" s="22">
        <v>2</v>
      </c>
      <c r="C4" s="22"/>
      <c r="D4" s="22"/>
      <c r="E4" s="22">
        <v>4</v>
      </c>
      <c r="F4" s="22"/>
      <c r="G4" s="22"/>
      <c r="H4" s="22"/>
      <c r="I4" s="144"/>
      <c r="J4" s="150"/>
    </row>
    <row r="5" spans="1:10" ht="12.75">
      <c r="A5" s="166"/>
      <c r="B5" s="166"/>
      <c r="C5" s="166"/>
      <c r="D5" s="166"/>
      <c r="E5" s="166"/>
      <c r="F5" s="166"/>
      <c r="G5" s="166"/>
      <c r="H5" s="166"/>
      <c r="I5" s="138" t="s">
        <v>149</v>
      </c>
      <c r="J5" s="150"/>
    </row>
    <row r="7" spans="9:10" ht="12.75">
      <c r="I7" s="167" t="s">
        <v>145</v>
      </c>
      <c r="J7" s="116" t="s">
        <v>148</v>
      </c>
    </row>
    <row r="8" spans="9:10" ht="12.75">
      <c r="I8" s="167" t="s">
        <v>146</v>
      </c>
      <c r="J8" s="170">
        <v>10.1</v>
      </c>
    </row>
    <row r="9" spans="9:10" ht="12.75">
      <c r="I9" s="167" t="s">
        <v>147</v>
      </c>
      <c r="J9" s="116">
        <v>1.5</v>
      </c>
    </row>
    <row r="10" ht="12.75">
      <c r="K10" s="17"/>
    </row>
  </sheetData>
  <sheetProtection/>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indexed="43"/>
  </sheetPr>
  <dimension ref="A1:B8"/>
  <sheetViews>
    <sheetView zoomScale="145" zoomScaleNormal="145" zoomScalePageLayoutView="0" workbookViewId="0" topLeftCell="A1">
      <selection activeCell="A1" sqref="A1"/>
    </sheetView>
  </sheetViews>
  <sheetFormatPr defaultColWidth="9.140625" defaultRowHeight="12.75"/>
  <cols>
    <col min="1" max="1" width="19.8515625" style="0" customWidth="1"/>
    <col min="2" max="2" width="40.140625" style="0" customWidth="1"/>
  </cols>
  <sheetData>
    <row r="1" spans="1:2" ht="12.75">
      <c r="A1" s="137" t="s">
        <v>41</v>
      </c>
      <c r="B1" s="137"/>
    </row>
    <row r="2" spans="1:2" ht="12.75">
      <c r="A2" s="169" t="s">
        <v>152</v>
      </c>
      <c r="B2" s="168" t="s">
        <v>156</v>
      </c>
    </row>
    <row r="3" spans="1:2" ht="12.75">
      <c r="A3" s="169" t="s">
        <v>155</v>
      </c>
      <c r="B3" s="168" t="s">
        <v>157</v>
      </c>
    </row>
    <row r="4" spans="1:2" ht="25.5">
      <c r="A4" s="169" t="s">
        <v>153</v>
      </c>
      <c r="B4" s="168" t="s">
        <v>160</v>
      </c>
    </row>
    <row r="5" spans="1:2" ht="51">
      <c r="A5" s="169" t="s">
        <v>154</v>
      </c>
      <c r="B5" s="168" t="s">
        <v>161</v>
      </c>
    </row>
    <row r="6" spans="1:2" ht="25.5">
      <c r="A6" s="169" t="s">
        <v>158</v>
      </c>
      <c r="B6" s="168" t="s">
        <v>159</v>
      </c>
    </row>
    <row r="8" ht="12.75">
      <c r="A8" s="12"/>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tabColor indexed="10"/>
  </sheetPr>
  <dimension ref="A1:B9"/>
  <sheetViews>
    <sheetView zoomScale="160" zoomScaleNormal="160" zoomScalePageLayoutView="0" workbookViewId="0" topLeftCell="A1">
      <selection activeCell="B7" sqref="B7:B9"/>
    </sheetView>
  </sheetViews>
  <sheetFormatPr defaultColWidth="9.140625" defaultRowHeight="12.75"/>
  <cols>
    <col min="1" max="1" width="36.57421875" style="0" customWidth="1"/>
    <col min="2" max="2" width="10.140625" style="0" bestFit="1" customWidth="1"/>
    <col min="4" max="5" width="9.7109375" style="0" bestFit="1" customWidth="1"/>
  </cols>
  <sheetData>
    <row r="1" spans="1:2" ht="12.75">
      <c r="A1" s="137" t="s">
        <v>42</v>
      </c>
      <c r="B1" s="137"/>
    </row>
    <row r="2" spans="1:2" ht="12.75">
      <c r="A2" s="148" t="s">
        <v>165</v>
      </c>
      <c r="B2" s="7" t="s">
        <v>183</v>
      </c>
    </row>
    <row r="3" spans="1:2" ht="12.75">
      <c r="A3" s="148" t="s">
        <v>184</v>
      </c>
      <c r="B3" s="48">
        <v>875.25</v>
      </c>
    </row>
    <row r="4" spans="1:2" ht="12.75">
      <c r="A4" s="148" t="s">
        <v>185</v>
      </c>
      <c r="B4" s="7">
        <v>40</v>
      </c>
    </row>
    <row r="5" spans="1:2" ht="12.75">
      <c r="A5" s="148" t="s">
        <v>187</v>
      </c>
      <c r="B5" s="7">
        <v>1.5</v>
      </c>
    </row>
    <row r="6" spans="1:2" ht="12.75">
      <c r="A6" s="148" t="str">
        <f>"Overtime that "&amp;B2&amp;" worked this week ="</f>
        <v>Overtime that Ashley worked this week =</v>
      </c>
      <c r="B6" s="7">
        <v>5.75</v>
      </c>
    </row>
    <row r="7" spans="1:2" ht="12.75">
      <c r="A7" s="148" t="s">
        <v>186</v>
      </c>
      <c r="B7" s="162"/>
    </row>
    <row r="8" spans="1:2" ht="12.75">
      <c r="A8" s="148" t="s">
        <v>138</v>
      </c>
      <c r="B8" s="144"/>
    </row>
    <row r="9" spans="1:2" ht="12.75">
      <c r="A9" s="148" t="s">
        <v>188</v>
      </c>
      <c r="B9" s="162"/>
    </row>
  </sheetData>
  <sheetProtection/>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indexed="51"/>
  </sheetPr>
  <dimension ref="A1:B5"/>
  <sheetViews>
    <sheetView zoomScale="145" zoomScaleNormal="145" zoomScalePageLayoutView="0" workbookViewId="0" topLeftCell="A1">
      <selection activeCell="B5" sqref="B5"/>
    </sheetView>
  </sheetViews>
  <sheetFormatPr defaultColWidth="9.140625" defaultRowHeight="12.75"/>
  <cols>
    <col min="1" max="1" width="42.7109375" style="0" bestFit="1" customWidth="1"/>
    <col min="2" max="2" width="9.140625" style="0" bestFit="1" customWidth="1"/>
    <col min="3" max="3" width="4.421875" style="0" customWidth="1"/>
    <col min="4" max="4" width="17.28125" style="0" bestFit="1" customWidth="1"/>
    <col min="5" max="5" width="11.140625" style="0" bestFit="1" customWidth="1"/>
  </cols>
  <sheetData>
    <row r="1" spans="1:2" ht="15.75">
      <c r="A1" s="189" t="s">
        <v>206</v>
      </c>
      <c r="B1" s="189"/>
    </row>
    <row r="3" spans="1:2" ht="12.75">
      <c r="A3" t="s">
        <v>382</v>
      </c>
      <c r="B3">
        <v>575</v>
      </c>
    </row>
    <row r="4" spans="1:2" ht="12.75">
      <c r="A4" t="s">
        <v>383</v>
      </c>
      <c r="B4" s="49">
        <v>0.25</v>
      </c>
    </row>
    <row r="5" spans="1:2" ht="13.5" thickBot="1">
      <c r="A5" s="50" t="s">
        <v>192</v>
      </c>
      <c r="B5" s="181"/>
    </row>
    <row r="6" ht="13.5" thickTop="1"/>
  </sheetData>
  <sheetProtection/>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indexed="51"/>
  </sheetPr>
  <dimension ref="A1:B8"/>
  <sheetViews>
    <sheetView zoomScale="130" zoomScaleNormal="130" zoomScalePageLayoutView="0" workbookViewId="0" topLeftCell="A1">
      <selection activeCell="B8" sqref="B8"/>
    </sheetView>
  </sheetViews>
  <sheetFormatPr defaultColWidth="9.140625" defaultRowHeight="12.75"/>
  <cols>
    <col min="1" max="1" width="41.57421875" style="0" customWidth="1"/>
    <col min="2" max="2" width="13.00390625" style="0" bestFit="1" customWidth="1"/>
    <col min="3" max="3" width="3.140625" style="0" customWidth="1"/>
    <col min="4" max="4" width="15.140625" style="0" customWidth="1"/>
    <col min="5" max="5" width="15.57421875" style="0" customWidth="1"/>
    <col min="6" max="6" width="12.57421875" style="0" bestFit="1" customWidth="1"/>
    <col min="7" max="7" width="12.57421875" style="0" customWidth="1"/>
    <col min="8" max="8" width="17.28125" style="0" bestFit="1" customWidth="1"/>
    <col min="9" max="9" width="11.140625" style="0" bestFit="1" customWidth="1"/>
  </cols>
  <sheetData>
    <row r="1" spans="1:2" ht="15.75">
      <c r="A1" s="189" t="s">
        <v>206</v>
      </c>
      <c r="B1" s="189"/>
    </row>
    <row r="2" spans="1:2" ht="12.75">
      <c r="A2" t="s">
        <v>384</v>
      </c>
      <c r="B2">
        <v>39</v>
      </c>
    </row>
    <row r="3" spans="1:2" ht="12.75">
      <c r="A3" t="s">
        <v>385</v>
      </c>
      <c r="B3" s="49">
        <v>1.01</v>
      </c>
    </row>
    <row r="4" spans="1:2" ht="12.75">
      <c r="A4" t="s">
        <v>386</v>
      </c>
      <c r="B4">
        <v>112</v>
      </c>
    </row>
    <row r="5" spans="1:2" ht="12.75">
      <c r="A5" t="s">
        <v>387</v>
      </c>
      <c r="B5" s="49">
        <v>0.275</v>
      </c>
    </row>
    <row r="6" spans="1:2" ht="12.75">
      <c r="A6" t="s">
        <v>388</v>
      </c>
      <c r="B6">
        <v>21</v>
      </c>
    </row>
    <row r="7" spans="1:2" ht="12.75">
      <c r="A7" t="s">
        <v>389</v>
      </c>
      <c r="B7" s="49">
        <v>1.275</v>
      </c>
    </row>
    <row r="8" spans="1:2" ht="13.5" thickBot="1">
      <c r="A8" s="50" t="s">
        <v>192</v>
      </c>
      <c r="B8" s="181"/>
    </row>
    <row r="9" ht="13.5" thickTop="1"/>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Family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Family</dc:creator>
  <cp:keywords/>
  <dc:description/>
  <cp:lastModifiedBy>mgirvin</cp:lastModifiedBy>
  <dcterms:created xsi:type="dcterms:W3CDTF">2007-01-13T02:04:51Z</dcterms:created>
  <dcterms:modified xsi:type="dcterms:W3CDTF">2009-04-23T22:27:22Z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