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0VideoExcelStorage\214\2013-214\Content\Week02\"/>
    </mc:Choice>
  </mc:AlternateContent>
  <bookViews>
    <workbookView xWindow="0" yWindow="0" windowWidth="19290" windowHeight="7680"/>
  </bookViews>
  <sheets>
    <sheet name="Tables" sheetId="1" r:id="rId1"/>
    <sheet name="T(1)" sheetId="14" r:id="rId2"/>
    <sheet name="T(1an)" sheetId="4" r:id="rId3"/>
    <sheet name="T(2)" sheetId="15" r:id="rId4"/>
    <sheet name="T(2an)" sheetId="5" r:id="rId5"/>
    <sheet name="T(3)" sheetId="16" r:id="rId6"/>
    <sheet name="T(3an)" sheetId="10" r:id="rId7"/>
    <sheet name="Data" sheetId="11" r:id="rId8"/>
    <sheet name="T(4)" sheetId="9" r:id="rId9"/>
    <sheet name="T4an)" sheetId="17" r:id="rId10"/>
    <sheet name="T(5)" sheetId="18" r:id="rId11"/>
    <sheet name="T(5an)" sheetId="8" r:id="rId12"/>
    <sheet name="T(6)" sheetId="12" r:id="rId13"/>
  </sheets>
  <definedNames>
    <definedName name="Slicer_Racer">#N/A</definedName>
    <definedName name="Slicer_Track">#N/A</definedName>
  </definedNames>
  <calcPr calcId="152511"/>
  <pivotCaches>
    <pivotCache cacheId="3" r:id="rId1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7" l="1"/>
  <c r="B10" i="17"/>
  <c r="B9" i="17"/>
  <c r="B8" i="17"/>
  <c r="B7" i="17"/>
  <c r="B6" i="17"/>
  <c r="B5" i="17"/>
  <c r="H5" i="8"/>
  <c r="I5" i="8"/>
  <c r="J5" i="8"/>
  <c r="H6" i="8"/>
  <c r="I6" i="8"/>
  <c r="J6" i="8"/>
  <c r="H7" i="8"/>
  <c r="I7" i="8"/>
  <c r="J7" i="8"/>
  <c r="H8" i="8"/>
  <c r="I8" i="8"/>
  <c r="J8" i="8"/>
  <c r="H9" i="8"/>
  <c r="I9" i="8"/>
  <c r="J9" i="8"/>
  <c r="H10" i="8"/>
  <c r="I10" i="8"/>
  <c r="J10" i="8"/>
  <c r="I4" i="8"/>
  <c r="J4" i="8"/>
  <c r="H4" i="8"/>
  <c r="F3" i="11"/>
  <c r="F4" i="11"/>
  <c r="F5" i="11"/>
  <c r="F6" i="11"/>
  <c r="F7" i="11"/>
  <c r="F8" i="11"/>
  <c r="F2" i="11"/>
  <c r="M10" i="10"/>
  <c r="M9" i="10"/>
  <c r="M11" i="10"/>
  <c r="M8" i="10"/>
  <c r="G8" i="10"/>
  <c r="D10" i="5"/>
  <c r="D12" i="5"/>
  <c r="E24" i="4" l="1"/>
  <c r="A11" i="16"/>
  <c r="A10" i="16"/>
  <c r="A9" i="16"/>
  <c r="A8" i="16"/>
  <c r="D9" i="11"/>
  <c r="F9" i="11" l="1"/>
</calcChain>
</file>

<file path=xl/sharedStrings.xml><?xml version="1.0" encoding="utf-8"?>
<sst xmlns="http://schemas.openxmlformats.org/spreadsheetml/2006/main" count="353" uniqueCount="120">
  <si>
    <t>Ctrl + T          ("List" in Excel 2003 use Ctrl + L)</t>
  </si>
  <si>
    <t>TableTools, Design Ribbon Tab, Properties group, Table Name: "NoSpacesInName"</t>
  </si>
  <si>
    <t>Formatting</t>
  </si>
  <si>
    <t>Sorting</t>
  </si>
  <si>
    <t>Filtering</t>
  </si>
  <si>
    <t>Total Row</t>
  </si>
  <si>
    <t>Data Validation List</t>
  </si>
  <si>
    <t>PivotTables</t>
  </si>
  <si>
    <t>Table names and field names in square brackets</t>
  </si>
  <si>
    <t>When typing formula, list of field names &amp; other elements from table show up in a drop-down list</t>
  </si>
  <si>
    <t>Easy to read formulas</t>
  </si>
  <si>
    <t>Can type formulas on different sheets</t>
  </si>
  <si>
    <t>Date</t>
  </si>
  <si>
    <t>Customer</t>
  </si>
  <si>
    <t>Racer</t>
  </si>
  <si>
    <t>Class</t>
  </si>
  <si>
    <t>Track</t>
  </si>
  <si>
    <t>Time (sec)</t>
  </si>
  <si>
    <t>Fees</t>
  </si>
  <si>
    <t>Place</t>
  </si>
  <si>
    <t>Isaac</t>
  </si>
  <si>
    <t>7 Int</t>
  </si>
  <si>
    <t>SeaTac</t>
  </si>
  <si>
    <t>Zaine</t>
  </si>
  <si>
    <t>10 Expert</t>
  </si>
  <si>
    <t>Sumner</t>
  </si>
  <si>
    <t>Product ID</t>
  </si>
  <si>
    <t>Product Name</t>
  </si>
  <si>
    <t>Supplier</t>
  </si>
  <si>
    <t>Price</t>
  </si>
  <si>
    <t>Bellen</t>
  </si>
  <si>
    <t>GB</t>
  </si>
  <si>
    <t>Carlota</t>
  </si>
  <si>
    <t>CR</t>
  </si>
  <si>
    <t>Quad</t>
  </si>
  <si>
    <t>TF</t>
  </si>
  <si>
    <t>Sunshine</t>
  </si>
  <si>
    <t>Dog</t>
  </si>
  <si>
    <t>Invoice Number</t>
  </si>
  <si>
    <t>Category</t>
  </si>
  <si>
    <t>Amount</t>
  </si>
  <si>
    <t>Mandy</t>
  </si>
  <si>
    <t>Food</t>
  </si>
  <si>
    <t>Accessories</t>
  </si>
  <si>
    <t>Boarding</t>
  </si>
  <si>
    <t>Fido</t>
  </si>
  <si>
    <t>Dogs</t>
  </si>
  <si>
    <t>Fluffy</t>
  </si>
  <si>
    <t>Gigi</t>
  </si>
  <si>
    <t>Thomas</t>
  </si>
  <si>
    <t>Wawa</t>
  </si>
  <si>
    <t>May Won</t>
  </si>
  <si>
    <t>Blood Pressure</t>
  </si>
  <si>
    <t>Average</t>
  </si>
  <si>
    <t>Chart</t>
  </si>
  <si>
    <t>Max</t>
  </si>
  <si>
    <t>Excel Table feature works for Proper Data Sets.</t>
  </si>
  <si>
    <t>You can create formula first, then convert proper data set to Excel Table.</t>
  </si>
  <si>
    <t>Formulas.</t>
  </si>
  <si>
    <t>Chart.</t>
  </si>
  <si>
    <t>Dynamic/Expandable ranges for:</t>
  </si>
  <si>
    <r>
      <t xml:space="preserve">Or use </t>
    </r>
    <r>
      <rPr>
        <sz val="11"/>
        <color theme="1"/>
        <rFont val="Calibri"/>
        <family val="2"/>
        <scheme val="minor"/>
      </rPr>
      <t>Table Formula Nomenclature (Structured References).</t>
    </r>
  </si>
  <si>
    <t>VLOOKUP table</t>
  </si>
  <si>
    <t>Units</t>
  </si>
  <si>
    <t>Product</t>
  </si>
  <si>
    <t>Revenue</t>
  </si>
  <si>
    <t>Timmy Gim</t>
  </si>
  <si>
    <t>DED-987-9</t>
  </si>
  <si>
    <t>Ron Saba</t>
  </si>
  <si>
    <t>HED-800-14</t>
  </si>
  <si>
    <t>Gigi Fren</t>
  </si>
  <si>
    <t>HHT-700-3</t>
  </si>
  <si>
    <t>Fred Pham</t>
  </si>
  <si>
    <t>Gama Tinsil</t>
  </si>
  <si>
    <t>Earliest Date</t>
  </si>
  <si>
    <t>Max Revenue</t>
  </si>
  <si>
    <t>Count All Cells in Table</t>
  </si>
  <si>
    <t>Count fields in table</t>
  </si>
  <si>
    <t>Slicers</t>
  </si>
  <si>
    <t>[@Units] we saw in table</t>
  </si>
  <si>
    <t>This row</t>
  </si>
  <si>
    <t>To lock a field you can use the syntax: [[Field]:[Field]]</t>
  </si>
  <si>
    <t>Learned this from Excel Campus, Jon Acampora at YouTube</t>
  </si>
  <si>
    <t xml:space="preserve"> =MAX(HDSalesTable[Revenue])</t>
  </si>
  <si>
    <t xml:space="preserve"> =MIN(HDSalesTable[Date])</t>
  </si>
  <si>
    <t xml:space="preserve"> =COUNTA(HDSalesTable[#Headers])</t>
  </si>
  <si>
    <t xml:space="preserve"> =COUNTA(HDSalesTable[#All])</t>
  </si>
  <si>
    <t xml:space="preserve"> =COUNTA(HDSalesTable[#Totals])</t>
  </si>
  <si>
    <t>Video about expandable Ranges in Excel Tables:</t>
  </si>
  <si>
    <t xml:space="preserve">Excel Magic Trick 1041: Expandable Range In An Excel Table For Running Total (Zack Barresse's Trick) </t>
  </si>
  <si>
    <t>http://www.youtube.com/watch?v=8ULqiRDG48M</t>
  </si>
  <si>
    <t>T(1)</t>
  </si>
  <si>
    <t>T(2)</t>
  </si>
  <si>
    <t>T(3)</t>
  </si>
  <si>
    <t>T(4)</t>
  </si>
  <si>
    <t>T(5)</t>
  </si>
  <si>
    <t>Azeria</t>
  </si>
  <si>
    <t>9 Expert</t>
  </si>
  <si>
    <t>Slicer Formula Tricks</t>
  </si>
  <si>
    <t>Highline Excel 2013 Class Video 08: Excel Table Formula Nomenclature / Structured References</t>
  </si>
  <si>
    <t>Magic</t>
  </si>
  <si>
    <t>41 Int</t>
  </si>
  <si>
    <t>Alt, D, L</t>
  </si>
  <si>
    <t>Alt, A, V, V</t>
  </si>
  <si>
    <t>1004SUN-GB</t>
  </si>
  <si>
    <t>1002CAR-CR</t>
  </si>
  <si>
    <t>1003QUA-TF</t>
  </si>
  <si>
    <t>Cool formula for Product ID:</t>
  </si>
  <si>
    <t>Data Validation keyboard shortcuts:</t>
  </si>
  <si>
    <t>1001BEL-GB</t>
  </si>
  <si>
    <t>1005MAJ-CR</t>
  </si>
  <si>
    <t>Majestic Beaut</t>
  </si>
  <si>
    <t>Grand Total</t>
  </si>
  <si>
    <t>Average of Price</t>
  </si>
  <si>
    <t>1006SUN-TF</t>
  </si>
  <si>
    <t>Sunset</t>
  </si>
  <si>
    <t xml:space="preserve"> =COUNTA(HDSalesTable[#Data])</t>
  </si>
  <si>
    <t xml:space="preserve"> =COUNTA(HDSalesTable)</t>
  </si>
  <si>
    <t>Count cells in table</t>
  </si>
  <si>
    <t>Count items in total row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</si>
</sst>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1"/>
      <name val="Calibri"/>
      <family val="2"/>
      <scheme val="minor"/>
    </font>
    <font>
      <sz val="20"/>
      <color theme="1"/>
      <name val="Calibri"/>
      <family val="2"/>
      <scheme val="minor"/>
    </font>
    <font>
      <b/>
      <sz val="11"/>
      <color rgb="FFAC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CCFFCC"/>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4">
    <xf numFmtId="0" fontId="0" fillId="0" borderId="0" xfId="0"/>
    <xf numFmtId="14" fontId="0" fillId="0" borderId="0" xfId="0" applyNumberFormat="1"/>
    <xf numFmtId="0" fontId="2" fillId="0" borderId="0" xfId="0" applyFont="1"/>
    <xf numFmtId="14" fontId="0" fillId="0" borderId="0" xfId="0" applyNumberFormat="1" applyFont="1" applyFill="1" applyBorder="1"/>
    <xf numFmtId="0" fontId="0" fillId="0" borderId="0" xfId="0" applyFont="1" applyFill="1" applyBorder="1"/>
    <xf numFmtId="8" fontId="0" fillId="0" borderId="0" xfId="0" applyNumberFormat="1" applyFont="1" applyFill="1" applyBorder="1"/>
    <xf numFmtId="0" fontId="3" fillId="2" borderId="4" xfId="0" applyFont="1" applyFill="1" applyBorder="1"/>
    <xf numFmtId="8" fontId="0" fillId="0" borderId="0" xfId="0" applyNumberFormat="1"/>
    <xf numFmtId="0" fontId="0" fillId="0" borderId="4" xfId="0" applyBorder="1"/>
    <xf numFmtId="0" fontId="0" fillId="3" borderId="4" xfId="0" applyFill="1" applyBorder="1"/>
    <xf numFmtId="164" fontId="0" fillId="0" borderId="0" xfId="0" applyNumberFormat="1"/>
    <xf numFmtId="0" fontId="1" fillId="2" borderId="4" xfId="0" applyFont="1" applyFill="1" applyBorder="1"/>
    <xf numFmtId="0" fontId="0" fillId="0" borderId="0"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0"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8" xfId="0" applyFill="1" applyBorder="1" applyAlignment="1">
      <alignment horizontal="left" indent="1"/>
    </xf>
    <xf numFmtId="0" fontId="0" fillId="4" borderId="10" xfId="0" applyFill="1" applyBorder="1" applyAlignment="1">
      <alignment horizontal="left" indent="1"/>
    </xf>
    <xf numFmtId="0" fontId="2" fillId="0" borderId="0" xfId="0" applyFont="1" applyAlignment="1">
      <alignment horizontal="left" indent="1"/>
    </xf>
    <xf numFmtId="0" fontId="0" fillId="4" borderId="5" xfId="0" applyFont="1" applyFill="1" applyBorder="1"/>
    <xf numFmtId="0" fontId="0" fillId="4" borderId="6" xfId="0" applyFont="1" applyFill="1" applyBorder="1"/>
    <xf numFmtId="0" fontId="2" fillId="4" borderId="8" xfId="0" applyFont="1" applyFill="1" applyBorder="1" applyAlignment="1">
      <alignment horizontal="left" indent="1"/>
    </xf>
    <xf numFmtId="0" fontId="0" fillId="4" borderId="0" xfId="0" applyFont="1" applyFill="1" applyBorder="1"/>
    <xf numFmtId="0" fontId="0" fillId="4" borderId="8" xfId="0" applyFont="1" applyFill="1" applyBorder="1" applyAlignment="1">
      <alignment horizontal="left" indent="2"/>
    </xf>
    <xf numFmtId="0" fontId="0" fillId="4" borderId="8" xfId="0" applyFont="1" applyFill="1" applyBorder="1" applyAlignment="1">
      <alignment horizontal="left" indent="3"/>
    </xf>
    <xf numFmtId="0" fontId="0" fillId="4" borderId="11" xfId="0" applyFont="1" applyFill="1" applyBorder="1"/>
    <xf numFmtId="0" fontId="2" fillId="4" borderId="11" xfId="0" applyFont="1" applyFill="1" applyBorder="1" applyAlignment="1">
      <alignment horizontal="left" indent="1"/>
    </xf>
    <xf numFmtId="14" fontId="0" fillId="3" borderId="4" xfId="0" applyNumberFormat="1" applyFill="1" applyBorder="1"/>
    <xf numFmtId="8" fontId="0" fillId="3" borderId="4" xfId="0" applyNumberFormat="1" applyFill="1" applyBorder="1"/>
    <xf numFmtId="0" fontId="0" fillId="0" borderId="0" xfId="0" applyNumberFormat="1"/>
    <xf numFmtId="0" fontId="2" fillId="4" borderId="10" xfId="0" applyFont="1" applyFill="1" applyBorder="1" applyAlignment="1">
      <alignment horizontal="left" indent="1"/>
    </xf>
    <xf numFmtId="0" fontId="4" fillId="0" borderId="0" xfId="1"/>
    <xf numFmtId="0" fontId="0" fillId="4" borderId="1" xfId="0" applyFill="1" applyBorder="1"/>
    <xf numFmtId="0" fontId="0" fillId="4" borderId="2" xfId="0" applyFill="1" applyBorder="1"/>
    <xf numFmtId="0" fontId="0" fillId="4" borderId="3" xfId="0" applyFill="1" applyBorder="1"/>
    <xf numFmtId="0" fontId="0" fillId="0" borderId="0" xfId="0" applyFill="1" applyBorder="1" applyAlignment="1">
      <alignment horizontal="left" indent="1"/>
    </xf>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Font="1" applyFill="1" applyBorder="1" applyAlignment="1">
      <alignment horizontal="left" indent="3"/>
    </xf>
    <xf numFmtId="0" fontId="0" fillId="0" borderId="0" xfId="0" applyFill="1" applyBorder="1" applyAlignment="1">
      <alignment horizontal="left" indent="2"/>
    </xf>
    <xf numFmtId="14" fontId="0" fillId="0" borderId="0" xfId="0" applyNumberFormat="1" applyFont="1" applyFill="1"/>
    <xf numFmtId="0" fontId="0" fillId="0" borderId="0" xfId="0" applyFont="1" applyFill="1"/>
    <xf numFmtId="8" fontId="0" fillId="0" borderId="0" xfId="0" applyNumberFormat="1" applyFont="1" applyFill="1"/>
    <xf numFmtId="0" fontId="5" fillId="4" borderId="1" xfId="0" applyFont="1" applyFill="1" applyBorder="1"/>
    <xf numFmtId="0" fontId="6" fillId="4" borderId="2" xfId="0" applyFont="1" applyFill="1" applyBorder="1"/>
    <xf numFmtId="0" fontId="6" fillId="4" borderId="3" xfId="0" applyFont="1" applyFill="1" applyBorder="1"/>
    <xf numFmtId="0" fontId="7" fillId="0" borderId="0" xfId="0" applyFont="1" applyFill="1" applyBorder="1" applyAlignment="1">
      <alignment horizontal="left" indent="1"/>
    </xf>
    <xf numFmtId="0" fontId="0" fillId="0" borderId="0" xfId="0" pivotButton="1"/>
  </cellXfs>
  <cellStyles count="2">
    <cellStyle name="Hyperlink" xfId="1" builtinId="8"/>
    <cellStyle name="Normal" xfId="0" builtinId="0"/>
  </cellStyles>
  <dxfs count="32">
    <dxf>
      <numFmt numFmtId="164" formatCode="&quot;$&quot;#,##0.0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font>
        <b/>
        <i val="0"/>
        <strike val="0"/>
        <condense val="0"/>
        <extend val="0"/>
        <outline val="0"/>
        <shadow val="0"/>
        <u val="none"/>
        <vertAlign val="baseline"/>
        <sz val="11"/>
        <color theme="1"/>
        <name val="Calibri"/>
        <scheme val="minor"/>
      </font>
    </dxf>
    <dxf>
      <numFmt numFmtId="164" formatCode="&quot;$&quot;#,##0.0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font>
        <b/>
        <i val="0"/>
        <strike val="0"/>
        <condense val="0"/>
        <extend val="0"/>
        <outline val="0"/>
        <shadow val="0"/>
        <u val="none"/>
        <vertAlign val="baseline"/>
        <sz val="11"/>
        <color theme="1"/>
        <name val="Calibri"/>
        <scheme val="minor"/>
      </font>
    </dxf>
    <dxf>
      <numFmt numFmtId="0" formatCode="General"/>
    </dxf>
    <dxf>
      <numFmt numFmtId="12" formatCode="&quot;$&quot;#,##0.00_);[Red]\(&quot;$&quot;#,##0.00\)"/>
    </dxf>
    <dxf>
      <numFmt numFmtId="12" formatCode="&quot;$&quot;#,##0.00_);[Red]\(&quot;$&quot;#,##0.00\)"/>
    </dxf>
    <dxf>
      <font>
        <b/>
        <i val="0"/>
        <strike val="0"/>
        <condense val="0"/>
        <extend val="0"/>
        <outline val="0"/>
        <shadow val="0"/>
        <u val="none"/>
        <vertAlign val="baseline"/>
        <sz val="11"/>
        <color theme="1"/>
        <name val="Calibri"/>
        <scheme val="minor"/>
      </font>
    </dxf>
    <dxf>
      <numFmt numFmtId="12" formatCode="&quot;$&quot;#,##0.00_);[Red]\(&quot;$&quot;#,##0.00\)"/>
    </dxf>
    <dxf>
      <font>
        <b/>
        <i val="0"/>
        <strike val="0"/>
        <condense val="0"/>
        <extend val="0"/>
        <outline val="0"/>
        <shadow val="0"/>
        <u val="none"/>
        <vertAlign val="baseline"/>
        <sz val="11"/>
        <color theme="1"/>
        <name val="Calibri"/>
        <scheme val="minor"/>
      </font>
    </dxf>
    <dxf>
      <numFmt numFmtId="12" formatCode="&quot;$&quot;#,##0.00_);[Red]\(&quot;$&quot;#,##0.00\)"/>
    </dxf>
    <dxf>
      <font>
        <b/>
        <i val="0"/>
        <strike val="0"/>
        <condense val="0"/>
        <extend val="0"/>
        <outline val="0"/>
        <shadow val="0"/>
        <u val="none"/>
        <vertAlign val="baseline"/>
        <sz val="11"/>
        <color theme="1"/>
        <name val="Calibri"/>
        <scheme val="minor"/>
      </font>
    </dxf>
    <dxf>
      <numFmt numFmtId="19" formatCode="m/d/yyyy"/>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2" formatCode="&quot;$&quot;#,##0.00_);[Red]\(&quot;$&quot;#,##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2" formatCode="&quot;$&quot;#,##0.00_);[Red]\(&quot;$&quot;#,##0.0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color rgb="FFAC000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'T(2an)'!$B$9</c:f>
              <c:strCache>
                <c:ptCount val="1"/>
                <c:pt idx="0">
                  <c:v>Blood Pressure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'T(2an)'!$A$10:$A$15</c:f>
              <c:numCache>
                <c:formatCode>m/d/yyyy</c:formatCode>
                <c:ptCount val="6"/>
                <c:pt idx="0">
                  <c:v>41550</c:v>
                </c:pt>
                <c:pt idx="1">
                  <c:v>41551</c:v>
                </c:pt>
                <c:pt idx="2">
                  <c:v>41552</c:v>
                </c:pt>
                <c:pt idx="3">
                  <c:v>41553</c:v>
                </c:pt>
                <c:pt idx="4">
                  <c:v>41554</c:v>
                </c:pt>
                <c:pt idx="5">
                  <c:v>41555</c:v>
                </c:pt>
              </c:numCache>
            </c:numRef>
          </c:cat>
          <c:val>
            <c:numRef>
              <c:f>'T(2an)'!$B$10:$B$15</c:f>
              <c:numCache>
                <c:formatCode>General</c:formatCode>
                <c:ptCount val="6"/>
                <c:pt idx="0">
                  <c:v>149</c:v>
                </c:pt>
                <c:pt idx="1">
                  <c:v>138</c:v>
                </c:pt>
                <c:pt idx="2">
                  <c:v>125</c:v>
                </c:pt>
                <c:pt idx="3">
                  <c:v>119</c:v>
                </c:pt>
                <c:pt idx="4">
                  <c:v>148</c:v>
                </c:pt>
                <c:pt idx="5">
                  <c:v>131</c:v>
                </c:pt>
              </c:numCache>
            </c:numRef>
          </c:val>
          <c:smooth val="0"/>
        </c:ser>
        <c:dLbls>
          <c:showLegendKey val="0"/>
          <c:showVal val="0"/>
          <c:showCatName val="0"/>
          <c:showSerName val="0"/>
          <c:showPercent val="0"/>
          <c:showBubbleSize val="0"/>
        </c:dLbls>
        <c:marker val="1"/>
        <c:smooth val="0"/>
        <c:axId val="895818704"/>
        <c:axId val="847004720"/>
      </c:lineChart>
      <c:dateAx>
        <c:axId val="8958187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004720"/>
        <c:crosses val="autoZero"/>
        <c:auto val="1"/>
        <c:lblOffset val="100"/>
        <c:baseTimeUnit val="days"/>
      </c:dateAx>
      <c:valAx>
        <c:axId val="847004720"/>
        <c:scaling>
          <c:orientation val="minMax"/>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581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76201</xdr:colOff>
      <xdr:row>11</xdr:row>
      <xdr:rowOff>188430</xdr:rowOff>
    </xdr:from>
    <xdr:to>
      <xdr:col>9</xdr:col>
      <xdr:colOff>621196</xdr:colOff>
      <xdr:row>20</xdr:row>
      <xdr:rowOff>24848</xdr:rowOff>
    </xdr:to>
    <mc:AlternateContent xmlns:mc="http://schemas.openxmlformats.org/markup-compatibility/2006" xmlns:sle15="http://schemas.microsoft.com/office/drawing/2012/slicer">
      <mc:Choice Requires="sle15">
        <xdr:graphicFrame macro="">
          <xdr:nvGraphicFramePr>
            <xdr:cNvPr id="4" name="Racer"/>
            <xdr:cNvGraphicFramePr/>
          </xdr:nvGraphicFramePr>
          <xdr:xfrm>
            <a:off x="0" y="0"/>
            <a:ext cx="0" cy="0"/>
          </xdr:xfrm>
          <a:graphic>
            <a:graphicData uri="http://schemas.microsoft.com/office/drawing/2010/slicer">
              <sle:slicer xmlns:sle="http://schemas.microsoft.com/office/drawing/2010/slicer" name="Racer"/>
            </a:graphicData>
          </a:graphic>
        </xdr:graphicFrame>
      </mc:Choice>
      <mc:Fallback xmlns="">
        <xdr:sp macro="" textlink="">
          <xdr:nvSpPr>
            <xdr:cNvPr id="0" name=""/>
            <xdr:cNvSpPr>
              <a:spLocks noTextEdit="1"/>
            </xdr:cNvSpPr>
          </xdr:nvSpPr>
          <xdr:spPr>
            <a:xfrm>
              <a:off x="5070614" y="2283930"/>
              <a:ext cx="1298712" cy="15509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113472</xdr:colOff>
      <xdr:row>12</xdr:row>
      <xdr:rowOff>10354</xdr:rowOff>
    </xdr:from>
    <xdr:to>
      <xdr:col>11</xdr:col>
      <xdr:colOff>521805</xdr:colOff>
      <xdr:row>18</xdr:row>
      <xdr:rowOff>16566</xdr:rowOff>
    </xdr:to>
    <mc:AlternateContent xmlns:mc="http://schemas.openxmlformats.org/markup-compatibility/2006" xmlns:sle15="http://schemas.microsoft.com/office/drawing/2012/slicer">
      <mc:Choice Requires="sle15">
        <xdr:graphicFrame macro="">
          <xdr:nvGraphicFramePr>
            <xdr:cNvPr id="5" name="Track"/>
            <xdr:cNvGraphicFramePr/>
          </xdr:nvGraphicFramePr>
          <xdr:xfrm>
            <a:off x="0" y="0"/>
            <a:ext cx="0" cy="0"/>
          </xdr:xfrm>
          <a:graphic>
            <a:graphicData uri="http://schemas.microsoft.com/office/drawing/2010/slicer">
              <sle:slicer xmlns:sle="http://schemas.microsoft.com/office/drawing/2010/slicer" name="Track"/>
            </a:graphicData>
          </a:graphic>
        </xdr:graphicFrame>
      </mc:Choice>
      <mc:Fallback xmlns="">
        <xdr:sp macro="" textlink="">
          <xdr:nvSpPr>
            <xdr:cNvPr id="0" name=""/>
            <xdr:cNvSpPr>
              <a:spLocks noTextEdit="1"/>
            </xdr:cNvSpPr>
          </xdr:nvSpPr>
          <xdr:spPr>
            <a:xfrm>
              <a:off x="6623602" y="2296354"/>
              <a:ext cx="1021246" cy="114921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339587</xdr:colOff>
      <xdr:row>7</xdr:row>
      <xdr:rowOff>182217</xdr:rowOff>
    </xdr:from>
    <xdr:to>
      <xdr:col>8</xdr:col>
      <xdr:colOff>364435</xdr:colOff>
      <xdr:row>18</xdr:row>
      <xdr:rowOff>4969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1550.835304745371" createdVersion="5" refreshedVersion="5" minRefreshableVersion="3" recordCount="6">
  <cacheSource type="worksheet">
    <worksheetSource name="VTableAnswer"/>
  </cacheSource>
  <cacheFields count="4">
    <cacheField name="Product ID" numFmtId="0">
      <sharedItems/>
    </cacheField>
    <cacheField name="Product Name" numFmtId="0">
      <sharedItems/>
    </cacheField>
    <cacheField name="Supplier" numFmtId="0">
      <sharedItems count="3">
        <s v="GB"/>
        <s v="CR"/>
        <s v="TF"/>
      </sharedItems>
    </cacheField>
    <cacheField name="Price" numFmtId="8">
      <sharedItems containsSemiMixedTypes="0" containsString="0" containsNumber="1" minValue="18" maxValue="3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s v="1001BEL-GB"/>
    <s v="Bellen"/>
    <x v="0"/>
    <n v="26"/>
  </r>
  <r>
    <s v="1002CAR-CR"/>
    <s v="Carlota"/>
    <x v="1"/>
    <n v="24.95"/>
  </r>
  <r>
    <s v="1003QUA-TF"/>
    <s v="Quad"/>
    <x v="2"/>
    <n v="37.5"/>
  </r>
  <r>
    <s v="1004SUN-GB"/>
    <s v="Sunshine"/>
    <x v="0"/>
    <n v="19"/>
  </r>
  <r>
    <s v="1005MAJ-CR"/>
    <s v="Majestic Beaut"/>
    <x v="1"/>
    <n v="25"/>
  </r>
  <r>
    <s v="1006SUN-TF"/>
    <s v="Sunset"/>
    <x v="2"/>
    <n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F15:G19" firstHeaderRow="1" firstDataRow="1" firstDataCol="1"/>
  <pivotFields count="4">
    <pivotField compact="0" outline="0" showAll="0"/>
    <pivotField compact="0" outline="0" showAll="0"/>
    <pivotField axis="axisRow" compact="0" outline="0" showAll="0">
      <items count="4">
        <item x="1"/>
        <item x="0"/>
        <item x="2"/>
        <item t="default"/>
      </items>
    </pivotField>
    <pivotField dataField="1" compact="0" numFmtId="8" outline="0" showAll="0"/>
  </pivotFields>
  <rowFields count="1">
    <field x="2"/>
  </rowFields>
  <rowItems count="4">
    <i>
      <x/>
    </i>
    <i>
      <x v="1"/>
    </i>
    <i>
      <x v="2"/>
    </i>
    <i t="grand">
      <x/>
    </i>
  </rowItems>
  <colItems count="1">
    <i/>
  </colItems>
  <dataFields count="1">
    <dataField name="Average of Price" fld="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acer" sourceName="Racer">
  <extLst>
    <x:ext xmlns:x15="http://schemas.microsoft.com/office/spreadsheetml/2010/11/main" uri="{2F2917AC-EB37-4324-AD4E-5DD8C200BD13}">
      <x15:tableSlicerCache tableId="14"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rack" sourceName="Track">
  <extLst>
    <x:ext xmlns:x15="http://schemas.microsoft.com/office/spreadsheetml/2010/11/main" uri="{2F2917AC-EB37-4324-AD4E-5DD8C200BD13}">
      <x15:tableSlicerCache tableId="14" column="4"/>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acer" cache="Slicer_Racer" caption="Racer" style="SlicerStyleLight2" rowHeight="241300"/>
  <slicer name="Track" cache="Slicer_Track" caption="Track" style="SlicerStyleDark5" rowHeight="241300"/>
</slicers>
</file>

<file path=xl/tables/table1.xml><?xml version="1.0" encoding="utf-8"?>
<table xmlns="http://schemas.openxmlformats.org/spreadsheetml/2006/main" id="14" name="RacerTableAnswer" displayName="RacerTableAnswer" ref="A10:G24" totalsRowCount="1" headerRowDxfId="31" dataDxfId="30">
  <autoFilter ref="A10:G23"/>
  <sortState ref="A11:G22">
    <sortCondition ref="A10:A22"/>
  </sortState>
  <tableColumns count="7">
    <tableColumn id="1" name="Date" dataDxfId="29" totalsRowDxfId="28"/>
    <tableColumn id="2" name="Racer" dataDxfId="27" totalsRowDxfId="26"/>
    <tableColumn id="3" name="Class" dataDxfId="25" totalsRowDxfId="24"/>
    <tableColumn id="4" name="Track" dataDxfId="23" totalsRowDxfId="22"/>
    <tableColumn id="5" name="Time (sec)" totalsRowFunction="min" dataDxfId="21" totalsRowDxfId="20"/>
    <tableColumn id="6" name="Fees" dataDxfId="19" totalsRowDxfId="18"/>
    <tableColumn id="7" name="Place" dataDxfId="17" totalsRowDxfId="16"/>
  </tableColumns>
  <tableStyleInfo name="TableStyleMedium2" showFirstColumn="0" showLastColumn="0" showRowStripes="1" showColumnStripes="0"/>
</table>
</file>

<file path=xl/tables/table2.xml><?xml version="1.0" encoding="utf-8"?>
<table xmlns="http://schemas.openxmlformats.org/spreadsheetml/2006/main" id="15" name="BloodPressureTableAnswer" displayName="BloodPressureTableAnswer" ref="A9:B15" totalsRowShown="0" headerRowDxfId="15">
  <autoFilter ref="A9:B15"/>
  <tableColumns count="2">
    <tableColumn id="1" name="Date" dataDxfId="14"/>
    <tableColumn id="2" name="Blood Pressure"/>
  </tableColumns>
  <tableStyleInfo name="TableStyleMedium2" showFirstColumn="0" showLastColumn="0" showRowStripes="1" showColumnStripes="0"/>
</table>
</file>

<file path=xl/tables/table3.xml><?xml version="1.0" encoding="utf-8"?>
<table xmlns="http://schemas.openxmlformats.org/spreadsheetml/2006/main" id="5" name="VTable" displayName="VTable" ref="A7:D11" totalsRowShown="0" headerRowDxfId="13">
  <autoFilter ref="A7:D11"/>
  <tableColumns count="4">
    <tableColumn id="1" name="Product ID">
      <calculatedColumnFormula>1000+ROWS(INDEX($A$8:$A$11,1):A8)&amp;UPPER(LEFT(B8,3))&amp;"-"&amp;C8</calculatedColumnFormula>
    </tableColumn>
    <tableColumn id="2" name="Product Name"/>
    <tableColumn id="3" name="Supplier"/>
    <tableColumn id="4" name="Price" dataDxfId="12"/>
  </tableColumns>
  <tableStyleInfo name="TableStyleMedium2" showFirstColumn="0" showLastColumn="0" showRowStripes="1" showColumnStripes="0"/>
</table>
</file>

<file path=xl/tables/table4.xml><?xml version="1.0" encoding="utf-8"?>
<table xmlns="http://schemas.openxmlformats.org/spreadsheetml/2006/main" id="3" name="VTableAnswer" displayName="VTableAnswer" ref="A7:D13" totalsRowShown="0" headerRowDxfId="11">
  <autoFilter ref="A7:D13"/>
  <tableColumns count="4">
    <tableColumn id="1" name="Product ID"/>
    <tableColumn id="2" name="Product Name"/>
    <tableColumn id="3" name="Supplier"/>
    <tableColumn id="4" name="Price" dataDxfId="10"/>
  </tableColumns>
  <tableStyleInfo name="TableStyleMedium2" showFirstColumn="0" showLastColumn="0" showRowStripes="1" showColumnStripes="0"/>
</table>
</file>

<file path=xl/tables/table5.xml><?xml version="1.0" encoding="utf-8"?>
<table xmlns="http://schemas.openxmlformats.org/spreadsheetml/2006/main" id="1" name="HDSalesTable" displayName="HDSalesTable" ref="A1:F9" totalsRowCount="1" headerRowDxfId="9">
  <autoFilter ref="A1:F8"/>
  <tableColumns count="6">
    <tableColumn id="1" name="Date"/>
    <tableColumn id="2" name="Customer"/>
    <tableColumn id="3" name="Product"/>
    <tableColumn id="4" name="Units" totalsRowFunction="sum"/>
    <tableColumn id="5" name="Price" dataDxfId="8"/>
    <tableColumn id="6" name="Revenue" totalsRowFunction="sum" dataDxfId="7" totalsRowDxfId="6">
      <calculatedColumnFormula>HDSalesTable[[#This Row],[Units]]*HDSalesTable[[#This Row],[Price]]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4" name="DogStoreTable" displayName="DogStoreTable" ref="A3:E12" totalsRowShown="0" headerRowDxfId="5">
  <autoFilter ref="A3:E12"/>
  <tableColumns count="5">
    <tableColumn id="1" name="Dog"/>
    <tableColumn id="2" name="Date" dataDxfId="4"/>
    <tableColumn id="3" name="Invoice Number"/>
    <tableColumn id="4" name="Category"/>
    <tableColumn id="5" name="Amount" dataDxfId="3"/>
  </tableColumns>
  <tableStyleInfo name="TableStyleMedium2" showFirstColumn="0" showLastColumn="0" showRowStripes="1" showColumnStripes="0"/>
</table>
</file>

<file path=xl/tables/table7.xml><?xml version="1.0" encoding="utf-8"?>
<table xmlns="http://schemas.openxmlformats.org/spreadsheetml/2006/main" id="2" name="DogStoreTableAnswers" displayName="DogStoreTableAnswers" ref="A3:E13" totalsRowShown="0" headerRowDxfId="2">
  <autoFilter ref="A3:E13"/>
  <tableColumns count="5">
    <tableColumn id="1" name="Dog"/>
    <tableColumn id="2" name="Date" dataDxfId="1"/>
    <tableColumn id="3" name="Invoice Number"/>
    <tableColumn id="4" name="Category"/>
    <tableColumn id="5" name="Am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hyperlink" Target="http://www.youtube.com/watch?v=8ULqiRDG48M" TargetMode="External"/><Relationship Id="rId1" Type="http://schemas.openxmlformats.org/officeDocument/2006/relationships/hyperlink" Target="http://www.youtube.com/watch?v=8ULqiRDG48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138"/>
  <sheetViews>
    <sheetView tabSelected="1" zoomScale="111" zoomScaleNormal="111" workbookViewId="0">
      <selection activeCell="A2" sqref="A2"/>
    </sheetView>
  </sheetViews>
  <sheetFormatPr defaultRowHeight="15" x14ac:dyDescent="0.25"/>
  <cols>
    <col min="2" max="2" width="13.42578125" customWidth="1"/>
    <col min="3" max="3" width="15.28515625" customWidth="1"/>
    <col min="4" max="4" width="16" customWidth="1"/>
    <col min="5" max="6" width="11" customWidth="1"/>
    <col min="7" max="7" width="13.140625" customWidth="1"/>
    <col min="8" max="8" width="15.5703125" customWidth="1"/>
    <col min="9" max="9" width="25.28515625" customWidth="1"/>
    <col min="11" max="11" width="11.28515625" bestFit="1" customWidth="1"/>
    <col min="12" max="12" width="11.42578125" customWidth="1"/>
    <col min="17" max="17" width="10.7109375" bestFit="1" customWidth="1"/>
    <col min="24" max="26" width="11.7109375" customWidth="1"/>
    <col min="30" max="30" width="10.7109375" bestFit="1" customWidth="1"/>
    <col min="31" max="31" width="12.5703125" customWidth="1"/>
    <col min="32" max="32" width="12.42578125" customWidth="1"/>
  </cols>
  <sheetData>
    <row r="1" spans="1:12" ht="26.25" x14ac:dyDescent="0.4">
      <c r="A1" s="49" t="s">
        <v>99</v>
      </c>
      <c r="B1" s="50"/>
      <c r="C1" s="50"/>
      <c r="D1" s="50"/>
      <c r="E1" s="50"/>
      <c r="F1" s="51"/>
      <c r="G1" s="50"/>
      <c r="H1" s="50"/>
      <c r="I1" s="50"/>
      <c r="J1" s="51"/>
    </row>
    <row r="2" spans="1:12" x14ac:dyDescent="0.25">
      <c r="A2" s="12" t="s">
        <v>91</v>
      </c>
      <c r="B2" s="12" t="s">
        <v>56</v>
      </c>
      <c r="C2" s="12"/>
      <c r="D2" s="12"/>
      <c r="E2" s="12"/>
      <c r="F2" s="12"/>
      <c r="G2" s="12"/>
      <c r="H2" s="12"/>
      <c r="I2" s="12"/>
      <c r="J2" s="12"/>
      <c r="K2" s="12"/>
      <c r="L2" s="12"/>
    </row>
    <row r="3" spans="1:12" x14ac:dyDescent="0.25">
      <c r="A3" s="12"/>
      <c r="B3" s="41" t="s">
        <v>0</v>
      </c>
      <c r="C3" s="12"/>
      <c r="D3" s="12"/>
      <c r="E3" s="12"/>
      <c r="F3" s="12"/>
      <c r="G3" s="12"/>
      <c r="H3" s="12"/>
      <c r="I3" s="12"/>
      <c r="J3" s="12"/>
      <c r="K3" s="12"/>
      <c r="L3" s="12"/>
    </row>
    <row r="4" spans="1:12" x14ac:dyDescent="0.25">
      <c r="A4" s="12"/>
      <c r="B4" s="41" t="s">
        <v>1</v>
      </c>
      <c r="C4" s="12"/>
      <c r="D4" s="12"/>
      <c r="E4" s="12"/>
      <c r="F4" s="12"/>
      <c r="G4" s="12"/>
      <c r="H4" s="12"/>
      <c r="I4" s="12"/>
      <c r="J4" s="12"/>
      <c r="K4" s="12"/>
      <c r="L4" s="12"/>
    </row>
    <row r="5" spans="1:12" x14ac:dyDescent="0.25">
      <c r="A5" s="12"/>
      <c r="B5" s="41" t="s">
        <v>2</v>
      </c>
      <c r="C5" s="12"/>
      <c r="D5" s="12"/>
      <c r="E5" s="12"/>
      <c r="F5" s="12"/>
      <c r="G5" s="12"/>
      <c r="H5" s="12"/>
      <c r="I5" s="12"/>
      <c r="J5" s="12"/>
      <c r="K5" s="12"/>
      <c r="L5" s="12"/>
    </row>
    <row r="6" spans="1:12" x14ac:dyDescent="0.25">
      <c r="A6" s="12"/>
      <c r="B6" s="41" t="s">
        <v>3</v>
      </c>
      <c r="C6" s="12"/>
      <c r="D6" s="12"/>
      <c r="E6" s="12"/>
      <c r="F6" s="12"/>
      <c r="G6" s="12"/>
      <c r="H6" s="12"/>
      <c r="I6" s="12"/>
      <c r="J6" s="12"/>
      <c r="K6" s="12"/>
      <c r="L6" s="12"/>
    </row>
    <row r="7" spans="1:12" x14ac:dyDescent="0.25">
      <c r="A7" s="12"/>
      <c r="B7" s="41" t="s">
        <v>4</v>
      </c>
      <c r="C7" s="12"/>
      <c r="D7" s="12"/>
      <c r="L7" s="12"/>
    </row>
    <row r="8" spans="1:12" x14ac:dyDescent="0.25">
      <c r="A8" s="12"/>
      <c r="B8" s="52" t="s">
        <v>98</v>
      </c>
      <c r="C8" s="12"/>
      <c r="D8" s="12"/>
      <c r="E8" s="12"/>
      <c r="F8" s="12"/>
      <c r="G8" s="12"/>
      <c r="H8" s="12"/>
      <c r="I8" s="12"/>
      <c r="J8" s="12"/>
      <c r="K8" s="12"/>
      <c r="L8" s="12"/>
    </row>
    <row r="9" spans="1:12" x14ac:dyDescent="0.25">
      <c r="A9" s="12"/>
      <c r="B9" s="41" t="s">
        <v>5</v>
      </c>
      <c r="C9" s="12"/>
      <c r="D9" s="12"/>
      <c r="E9" s="12"/>
      <c r="F9" s="12"/>
      <c r="G9" s="12"/>
      <c r="H9" s="12"/>
      <c r="I9" s="12"/>
      <c r="J9" s="12"/>
      <c r="K9" s="12"/>
      <c r="L9" s="12"/>
    </row>
    <row r="10" spans="1:12" x14ac:dyDescent="0.25">
      <c r="A10" s="12" t="s">
        <v>92</v>
      </c>
      <c r="B10" s="4" t="s">
        <v>60</v>
      </c>
      <c r="C10" s="4"/>
      <c r="D10" s="12"/>
      <c r="E10" s="12"/>
      <c r="F10" s="12"/>
      <c r="G10" s="12"/>
      <c r="H10" s="12"/>
      <c r="I10" s="12"/>
      <c r="J10" s="12"/>
      <c r="K10" s="12"/>
      <c r="L10" s="12"/>
    </row>
    <row r="11" spans="1:12" x14ac:dyDescent="0.25">
      <c r="A11" s="12"/>
      <c r="B11" s="42" t="s">
        <v>58</v>
      </c>
      <c r="C11" s="4"/>
      <c r="D11" s="12"/>
      <c r="E11" s="12"/>
      <c r="F11" s="12"/>
      <c r="G11" s="12"/>
      <c r="H11" s="12"/>
      <c r="I11" s="12"/>
      <c r="J11" s="12"/>
      <c r="K11" s="12"/>
      <c r="L11" s="12"/>
    </row>
    <row r="12" spans="1:12" x14ac:dyDescent="0.25">
      <c r="A12" s="12"/>
      <c r="B12" s="43" t="s">
        <v>57</v>
      </c>
      <c r="C12" s="4"/>
      <c r="D12" s="12"/>
      <c r="E12" s="12"/>
      <c r="F12" s="12"/>
      <c r="G12" s="12"/>
      <c r="H12" s="12"/>
      <c r="I12" s="12"/>
      <c r="J12" s="12"/>
      <c r="K12" s="12"/>
      <c r="L12" s="12"/>
    </row>
    <row r="13" spans="1:12" x14ac:dyDescent="0.25">
      <c r="A13" s="12"/>
      <c r="B13" s="43" t="s">
        <v>61</v>
      </c>
      <c r="C13" s="4"/>
      <c r="D13" s="12"/>
      <c r="E13" s="12"/>
      <c r="F13" s="12"/>
      <c r="G13" s="12"/>
      <c r="H13" s="12"/>
      <c r="I13" s="12"/>
      <c r="J13" s="12"/>
      <c r="K13" s="12"/>
      <c r="L13" s="12"/>
    </row>
    <row r="14" spans="1:12" x14ac:dyDescent="0.25">
      <c r="A14" s="12"/>
      <c r="B14" s="44" t="s">
        <v>8</v>
      </c>
      <c r="C14" s="4"/>
      <c r="D14" s="12"/>
      <c r="E14" s="12"/>
      <c r="F14" s="12"/>
      <c r="G14" s="12"/>
      <c r="H14" s="12"/>
      <c r="I14" s="12"/>
      <c r="J14" s="12"/>
      <c r="K14" s="12"/>
      <c r="L14" s="12"/>
    </row>
    <row r="15" spans="1:12" x14ac:dyDescent="0.25">
      <c r="A15" s="12"/>
      <c r="B15" s="4" t="s">
        <v>60</v>
      </c>
      <c r="C15" s="4"/>
      <c r="D15" s="12"/>
      <c r="E15" s="12"/>
      <c r="F15" s="12"/>
      <c r="G15" s="12"/>
      <c r="H15" s="12"/>
      <c r="I15" s="12"/>
      <c r="J15" s="12"/>
      <c r="K15" s="12"/>
      <c r="L15" s="12"/>
    </row>
    <row r="16" spans="1:12" x14ac:dyDescent="0.25">
      <c r="A16" s="12"/>
      <c r="B16" s="42" t="s">
        <v>59</v>
      </c>
      <c r="C16" s="4"/>
      <c r="D16" s="12"/>
      <c r="E16" s="12"/>
      <c r="F16" s="12"/>
      <c r="G16" s="12"/>
      <c r="H16" s="12"/>
      <c r="I16" s="12"/>
      <c r="J16" s="12"/>
      <c r="K16" s="12"/>
      <c r="L16" s="12"/>
    </row>
    <row r="17" spans="1:12" x14ac:dyDescent="0.25">
      <c r="A17" s="12" t="s">
        <v>93</v>
      </c>
      <c r="B17" s="12" t="s">
        <v>60</v>
      </c>
      <c r="C17" s="12"/>
      <c r="D17" s="12"/>
      <c r="E17" s="12"/>
      <c r="F17" s="12"/>
      <c r="G17" s="12"/>
      <c r="H17" s="12"/>
      <c r="I17" s="12"/>
      <c r="J17" s="12"/>
      <c r="K17" s="12"/>
      <c r="L17" s="12"/>
    </row>
    <row r="18" spans="1:12" x14ac:dyDescent="0.25">
      <c r="A18" s="12"/>
      <c r="B18" s="42" t="s">
        <v>6</v>
      </c>
      <c r="C18" s="12"/>
      <c r="D18" s="12"/>
      <c r="E18" s="12"/>
      <c r="F18" s="12"/>
      <c r="G18" s="12"/>
      <c r="H18" s="12"/>
      <c r="I18" s="12"/>
      <c r="J18" s="12"/>
      <c r="K18" s="12"/>
      <c r="L18" s="12"/>
    </row>
    <row r="19" spans="1:12" x14ac:dyDescent="0.25">
      <c r="A19" s="12"/>
      <c r="B19" s="52" t="s">
        <v>62</v>
      </c>
      <c r="C19" s="12"/>
      <c r="D19" s="12"/>
      <c r="E19" s="12"/>
      <c r="F19" s="12"/>
      <c r="G19" s="12"/>
      <c r="H19" s="12"/>
      <c r="I19" s="12"/>
      <c r="J19" s="12"/>
      <c r="K19" s="12"/>
      <c r="L19" s="12"/>
    </row>
    <row r="20" spans="1:12" x14ac:dyDescent="0.25">
      <c r="A20" s="12"/>
      <c r="B20" s="42" t="s">
        <v>7</v>
      </c>
      <c r="C20" s="12"/>
      <c r="D20" s="12"/>
      <c r="E20" s="12"/>
      <c r="F20" s="12"/>
      <c r="G20" s="12"/>
      <c r="H20" s="12"/>
      <c r="I20" s="12"/>
      <c r="J20" s="12"/>
      <c r="K20" s="12"/>
      <c r="L20" s="12"/>
    </row>
    <row r="21" spans="1:12" x14ac:dyDescent="0.25">
      <c r="A21" s="12" t="s">
        <v>94</v>
      </c>
      <c r="B21" s="12" t="s">
        <v>11</v>
      </c>
      <c r="C21" s="12"/>
      <c r="D21" s="12"/>
      <c r="E21" s="12"/>
      <c r="F21" s="12"/>
      <c r="G21" s="12"/>
      <c r="H21" s="12"/>
      <c r="I21" s="12"/>
      <c r="J21" s="12"/>
      <c r="K21" s="12"/>
      <c r="L21" s="12"/>
    </row>
    <row r="22" spans="1:12" x14ac:dyDescent="0.25">
      <c r="A22" s="12"/>
      <c r="B22" s="45" t="s">
        <v>9</v>
      </c>
      <c r="C22" s="12"/>
      <c r="D22" s="12"/>
      <c r="E22" s="12"/>
      <c r="F22" s="12"/>
      <c r="G22" s="12"/>
      <c r="H22" s="12"/>
      <c r="I22" s="12"/>
      <c r="J22" s="12"/>
      <c r="K22" s="12"/>
      <c r="L22" s="12"/>
    </row>
    <row r="23" spans="1:12" x14ac:dyDescent="0.25">
      <c r="A23" s="12"/>
      <c r="B23" s="45" t="s">
        <v>10</v>
      </c>
      <c r="C23" s="12"/>
      <c r="D23" s="12"/>
      <c r="E23" s="12"/>
      <c r="F23" s="12"/>
      <c r="G23" s="12"/>
      <c r="H23" s="12"/>
      <c r="I23" s="12"/>
      <c r="J23" s="12"/>
      <c r="K23" s="12"/>
      <c r="L23" s="12"/>
    </row>
    <row r="24" spans="1:12" x14ac:dyDescent="0.25">
      <c r="A24" s="12" t="s">
        <v>95</v>
      </c>
      <c r="B24" s="12" t="s">
        <v>81</v>
      </c>
      <c r="C24" s="12"/>
      <c r="D24" s="12"/>
      <c r="E24" s="12"/>
      <c r="F24" s="12"/>
      <c r="G24" s="12"/>
      <c r="H24" s="12"/>
      <c r="I24" s="12"/>
      <c r="J24" s="12"/>
      <c r="K24" s="12"/>
      <c r="L24" s="12"/>
    </row>
    <row r="25" spans="1:12" x14ac:dyDescent="0.25">
      <c r="A25" s="12"/>
      <c r="B25" s="12"/>
      <c r="C25" s="12"/>
      <c r="D25" s="12"/>
      <c r="E25" s="12"/>
      <c r="F25" s="12"/>
      <c r="G25" s="12"/>
      <c r="H25" s="12"/>
      <c r="I25" s="12"/>
      <c r="J25" s="12"/>
      <c r="K25" s="12"/>
      <c r="L25" s="12"/>
    </row>
    <row r="26" spans="1:12" x14ac:dyDescent="0.25">
      <c r="A26" s="12"/>
      <c r="B26" s="12"/>
      <c r="C26" s="12"/>
      <c r="D26" s="12"/>
      <c r="E26" s="12"/>
      <c r="F26" s="12"/>
      <c r="G26" s="12"/>
      <c r="H26" s="12"/>
      <c r="I26" s="12"/>
      <c r="J26" s="12"/>
      <c r="K26" s="12"/>
      <c r="L26" s="12"/>
    </row>
    <row r="27" spans="1:12" x14ac:dyDescent="0.25">
      <c r="A27" s="12"/>
      <c r="B27" s="12"/>
      <c r="C27" s="12"/>
      <c r="D27" s="12"/>
      <c r="E27" s="12"/>
      <c r="F27" s="12"/>
      <c r="G27" s="12"/>
      <c r="H27" s="12"/>
      <c r="I27" s="12"/>
      <c r="J27" s="12"/>
      <c r="K27" s="12"/>
      <c r="L27" s="12"/>
    </row>
    <row r="28" spans="1:12" x14ac:dyDescent="0.25">
      <c r="A28" s="12"/>
      <c r="B28" s="12"/>
      <c r="C28" s="12"/>
      <c r="D28" s="12"/>
      <c r="E28" s="12"/>
      <c r="F28" s="12"/>
      <c r="G28" s="12"/>
      <c r="H28" s="12"/>
      <c r="I28" s="12"/>
      <c r="J28" s="12"/>
      <c r="K28" s="12"/>
      <c r="L28" s="12"/>
    </row>
    <row r="29" spans="1:12" x14ac:dyDescent="0.25">
      <c r="A29" s="12"/>
      <c r="B29" s="12"/>
      <c r="C29" s="12"/>
      <c r="D29" s="12"/>
      <c r="E29" s="12"/>
      <c r="F29" s="12"/>
      <c r="G29" s="12"/>
      <c r="H29" s="12"/>
      <c r="I29" s="12"/>
      <c r="J29" s="12"/>
      <c r="K29" s="12"/>
      <c r="L29" s="12"/>
    </row>
    <row r="30" spans="1:12" x14ac:dyDescent="0.25">
      <c r="A30" s="12"/>
      <c r="B30" s="12"/>
      <c r="C30" s="12"/>
      <c r="D30" s="12"/>
      <c r="E30" s="12"/>
      <c r="F30" s="12"/>
      <c r="G30" s="12"/>
      <c r="H30" s="12"/>
      <c r="I30" s="12"/>
      <c r="J30" s="12"/>
      <c r="K30" s="12"/>
      <c r="L30" s="12"/>
    </row>
    <row r="31" spans="1:12" x14ac:dyDescent="0.25">
      <c r="A31" s="12"/>
      <c r="B31" s="12"/>
      <c r="C31" s="12"/>
      <c r="D31" s="12"/>
      <c r="E31" s="12"/>
      <c r="F31" s="12"/>
      <c r="G31" s="12"/>
      <c r="H31" s="12"/>
      <c r="I31" s="12"/>
      <c r="J31" s="12"/>
      <c r="K31" s="12"/>
      <c r="L31" s="12"/>
    </row>
    <row r="32" spans="1:12" x14ac:dyDescent="0.25">
      <c r="A32" s="12"/>
      <c r="B32" s="12"/>
      <c r="C32" s="12"/>
      <c r="D32" s="12"/>
      <c r="E32" s="12"/>
      <c r="F32" s="12"/>
      <c r="G32" s="12"/>
      <c r="H32" s="12"/>
      <c r="I32" s="12"/>
      <c r="J32" s="12"/>
      <c r="K32" s="12"/>
      <c r="L32" s="12"/>
    </row>
    <row r="33" spans="1:12" x14ac:dyDescent="0.25">
      <c r="A33" s="12"/>
      <c r="B33" s="12"/>
      <c r="C33" s="12"/>
      <c r="D33" s="12"/>
      <c r="E33" s="12"/>
      <c r="F33" s="12"/>
      <c r="G33" s="12"/>
      <c r="H33" s="12"/>
      <c r="I33" s="12"/>
      <c r="J33" s="12"/>
      <c r="K33" s="12"/>
      <c r="L33" s="12"/>
    </row>
    <row r="34" spans="1:12" x14ac:dyDescent="0.25">
      <c r="A34" s="12"/>
      <c r="B34" s="12"/>
      <c r="C34" s="12"/>
      <c r="D34" s="12"/>
      <c r="E34" s="12"/>
      <c r="F34" s="12"/>
      <c r="G34" s="12"/>
      <c r="H34" s="12"/>
      <c r="I34" s="12"/>
      <c r="J34" s="12"/>
      <c r="K34" s="12"/>
      <c r="L34" s="12"/>
    </row>
    <row r="35" spans="1:12" x14ac:dyDescent="0.25">
      <c r="A35" s="12"/>
      <c r="B35" s="12"/>
      <c r="C35" s="12"/>
      <c r="D35" s="12"/>
      <c r="E35" s="12"/>
      <c r="F35" s="12"/>
      <c r="G35" s="12"/>
      <c r="H35" s="12"/>
      <c r="I35" s="12"/>
      <c r="J35" s="12"/>
      <c r="K35" s="12"/>
      <c r="L35" s="12"/>
    </row>
    <row r="36" spans="1:12" x14ac:dyDescent="0.25">
      <c r="A36" s="12"/>
      <c r="B36" s="12"/>
      <c r="C36" s="12"/>
      <c r="D36" s="12"/>
      <c r="E36" s="12"/>
      <c r="F36" s="12"/>
      <c r="G36" s="12"/>
      <c r="H36" s="12"/>
      <c r="I36" s="12"/>
      <c r="J36" s="12"/>
      <c r="K36" s="12"/>
      <c r="L36" s="12"/>
    </row>
    <row r="37" spans="1:12" x14ac:dyDescent="0.25">
      <c r="A37" s="12"/>
      <c r="B37" s="12"/>
      <c r="C37" s="12"/>
      <c r="D37" s="12"/>
      <c r="E37" s="12"/>
      <c r="F37" s="12"/>
      <c r="G37" s="12"/>
      <c r="H37" s="12"/>
      <c r="I37" s="12"/>
      <c r="J37" s="12"/>
      <c r="K37" s="12"/>
      <c r="L37" s="12"/>
    </row>
    <row r="38" spans="1:12" x14ac:dyDescent="0.25">
      <c r="A38" s="12"/>
      <c r="B38" s="12"/>
      <c r="C38" s="12"/>
      <c r="D38" s="12"/>
      <c r="E38" s="12"/>
      <c r="F38" s="12"/>
      <c r="G38" s="12"/>
      <c r="H38" s="12"/>
      <c r="I38" s="12"/>
      <c r="J38" s="12"/>
      <c r="K38" s="12"/>
      <c r="L38" s="12"/>
    </row>
    <row r="39" spans="1:12" x14ac:dyDescent="0.25">
      <c r="A39" s="12"/>
      <c r="B39" s="12"/>
      <c r="C39" s="12"/>
      <c r="D39" s="12"/>
      <c r="E39" s="12"/>
      <c r="F39" s="12"/>
      <c r="G39" s="12"/>
      <c r="H39" s="12"/>
      <c r="I39" s="12"/>
      <c r="J39" s="12"/>
      <c r="K39" s="12"/>
      <c r="L39" s="12"/>
    </row>
    <row r="40" spans="1:12" x14ac:dyDescent="0.25">
      <c r="A40" s="12"/>
      <c r="B40" s="12"/>
      <c r="C40" s="12"/>
      <c r="D40" s="12"/>
      <c r="E40" s="12"/>
      <c r="F40" s="12"/>
      <c r="G40" s="12"/>
      <c r="H40" s="12"/>
      <c r="I40" s="12"/>
      <c r="J40" s="12"/>
      <c r="K40" s="12"/>
      <c r="L40" s="12"/>
    </row>
    <row r="41" spans="1:12" x14ac:dyDescent="0.25">
      <c r="A41" s="12"/>
      <c r="B41" s="12"/>
      <c r="C41" s="12"/>
      <c r="D41" s="12"/>
      <c r="E41" s="12"/>
      <c r="F41" s="12"/>
      <c r="G41" s="12"/>
      <c r="H41" s="12"/>
      <c r="I41" s="12"/>
      <c r="J41" s="12"/>
      <c r="K41" s="12"/>
      <c r="L41" s="12"/>
    </row>
    <row r="42" spans="1:12" x14ac:dyDescent="0.25">
      <c r="A42" s="12"/>
      <c r="B42" s="12"/>
      <c r="C42" s="12"/>
      <c r="D42" s="12"/>
      <c r="E42" s="12"/>
      <c r="F42" s="12"/>
      <c r="G42" s="12"/>
      <c r="H42" s="12"/>
      <c r="I42" s="12"/>
      <c r="J42" s="12"/>
      <c r="K42" s="12"/>
      <c r="L42" s="12"/>
    </row>
    <row r="43" spans="1:12" x14ac:dyDescent="0.25">
      <c r="A43" s="12"/>
      <c r="B43" s="12"/>
      <c r="C43" s="12"/>
      <c r="D43" s="12"/>
      <c r="E43" s="12"/>
      <c r="F43" s="12"/>
      <c r="G43" s="12"/>
      <c r="H43" s="12"/>
      <c r="I43" s="12"/>
      <c r="J43" s="12"/>
      <c r="K43" s="12"/>
      <c r="L43" s="12"/>
    </row>
    <row r="44" spans="1:12" x14ac:dyDescent="0.25">
      <c r="A44" s="12"/>
      <c r="B44" s="12"/>
      <c r="C44" s="12"/>
      <c r="D44" s="12"/>
      <c r="E44" s="12"/>
      <c r="F44" s="12"/>
      <c r="G44" s="12"/>
      <c r="H44" s="12"/>
      <c r="I44" s="12"/>
      <c r="J44" s="12"/>
      <c r="K44" s="12"/>
      <c r="L44" s="12"/>
    </row>
    <row r="45" spans="1:12" x14ac:dyDescent="0.25">
      <c r="A45" s="12"/>
      <c r="B45" s="12"/>
      <c r="C45" s="12"/>
      <c r="D45" s="12"/>
      <c r="E45" s="12"/>
      <c r="F45" s="12"/>
      <c r="G45" s="12"/>
      <c r="H45" s="12"/>
      <c r="I45" s="12"/>
      <c r="J45" s="12"/>
      <c r="K45" s="12"/>
      <c r="L45" s="12"/>
    </row>
    <row r="46" spans="1:12" x14ac:dyDescent="0.25">
      <c r="A46" s="12"/>
      <c r="B46" s="12"/>
      <c r="C46" s="12"/>
      <c r="D46" s="12"/>
      <c r="E46" s="12"/>
      <c r="F46" s="12"/>
      <c r="G46" s="12"/>
      <c r="H46" s="12"/>
      <c r="I46" s="12"/>
      <c r="J46" s="12"/>
      <c r="K46" s="12"/>
      <c r="L46" s="12"/>
    </row>
    <row r="47" spans="1:12" x14ac:dyDescent="0.25">
      <c r="A47" s="12"/>
      <c r="B47" s="12"/>
      <c r="C47" s="12"/>
      <c r="D47" s="12"/>
      <c r="E47" s="12"/>
      <c r="F47" s="12"/>
      <c r="G47" s="12"/>
      <c r="H47" s="12"/>
      <c r="I47" s="12"/>
      <c r="J47" s="12"/>
      <c r="K47" s="12"/>
      <c r="L47" s="12"/>
    </row>
    <row r="48" spans="1:12"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sheetData>
  <pageMargins left="0.7" right="0.7" top="0.75" bottom="0.75" header="0.3" footer="0.3"/>
  <pageSetup scale="1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zoomScale="160" zoomScaleNormal="160" workbookViewId="0">
      <selection activeCell="B5" sqref="B5"/>
    </sheetView>
  </sheetViews>
  <sheetFormatPr defaultRowHeight="15" x14ac:dyDescent="0.25"/>
  <cols>
    <col min="1" max="1" width="26.140625" customWidth="1"/>
    <col min="2" max="2" width="10" bestFit="1" customWidth="1"/>
  </cols>
  <sheetData>
    <row r="1" spans="1:8" x14ac:dyDescent="0.25">
      <c r="A1" t="s">
        <v>11</v>
      </c>
    </row>
    <row r="2" spans="1:8" x14ac:dyDescent="0.25">
      <c r="A2" t="s">
        <v>9</v>
      </c>
    </row>
    <row r="3" spans="1:8" x14ac:dyDescent="0.25">
      <c r="A3" t="s">
        <v>10</v>
      </c>
    </row>
    <row r="5" spans="1:8" x14ac:dyDescent="0.25">
      <c r="A5" s="8" t="s">
        <v>75</v>
      </c>
      <c r="B5" s="34">
        <f>MAX(HDSalesTable[Revenue])</f>
        <v>784</v>
      </c>
      <c r="D5" t="s">
        <v>83</v>
      </c>
    </row>
    <row r="6" spans="1:8" x14ac:dyDescent="0.25">
      <c r="A6" s="8" t="s">
        <v>74</v>
      </c>
      <c r="B6" s="33">
        <f>MIN(HDSalesTable[Date])</f>
        <v>41540</v>
      </c>
      <c r="D6" t="s">
        <v>84</v>
      </c>
    </row>
    <row r="7" spans="1:8" x14ac:dyDescent="0.25">
      <c r="A7" s="8" t="s">
        <v>77</v>
      </c>
      <c r="B7" s="9">
        <f>COUNTA(HDSalesTable[#Headers])</f>
        <v>6</v>
      </c>
      <c r="D7" t="s">
        <v>85</v>
      </c>
    </row>
    <row r="8" spans="1:8" x14ac:dyDescent="0.25">
      <c r="A8" s="8" t="s">
        <v>76</v>
      </c>
      <c r="B8" s="9">
        <f>COUNTA(HDSalesTable[#All])</f>
        <v>50</v>
      </c>
      <c r="D8" t="s">
        <v>86</v>
      </c>
    </row>
    <row r="9" spans="1:8" x14ac:dyDescent="0.25">
      <c r="A9" s="8" t="s">
        <v>119</v>
      </c>
      <c r="B9" s="9">
        <f>COUNTA(HDSalesTable[#Totals])</f>
        <v>2</v>
      </c>
      <c r="D9" t="s">
        <v>87</v>
      </c>
    </row>
    <row r="10" spans="1:8" x14ac:dyDescent="0.25">
      <c r="A10" s="8" t="s">
        <v>118</v>
      </c>
      <c r="B10" s="9">
        <f>COUNTA(HDSalesTable[#Data])</f>
        <v>42</v>
      </c>
      <c r="D10" t="s">
        <v>116</v>
      </c>
    </row>
    <row r="11" spans="1:8" x14ac:dyDescent="0.25">
      <c r="A11" s="8" t="s">
        <v>118</v>
      </c>
      <c r="B11" s="9">
        <f>COUNTA(HDSalesTable[])</f>
        <v>42</v>
      </c>
      <c r="D11" t="s">
        <v>117</v>
      </c>
    </row>
    <row r="12" spans="1:8" x14ac:dyDescent="0.25">
      <c r="D12" t="s">
        <v>79</v>
      </c>
      <c r="H12" t="s">
        <v>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12"/>
  <sheetViews>
    <sheetView zoomScale="130" zoomScaleNormal="130" workbookViewId="0">
      <selection activeCell="H4" sqref="H4"/>
    </sheetView>
  </sheetViews>
  <sheetFormatPr defaultRowHeight="15" x14ac:dyDescent="0.25"/>
  <cols>
    <col min="1" max="1" width="8.7109375" customWidth="1"/>
    <col min="2" max="2" width="10.85546875" customWidth="1"/>
    <col min="3" max="3" width="16.7109375" customWidth="1"/>
    <col min="4" max="5" width="11" customWidth="1"/>
    <col min="6" max="6" width="2.7109375" customWidth="1"/>
    <col min="7" max="7" width="15.5703125" customWidth="1"/>
    <col min="8" max="8" width="11"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10" x14ac:dyDescent="0.25">
      <c r="A1" t="s">
        <v>81</v>
      </c>
      <c r="E1" t="s">
        <v>82</v>
      </c>
    </row>
    <row r="3" spans="1:10" x14ac:dyDescent="0.25">
      <c r="A3" s="2" t="s">
        <v>37</v>
      </c>
      <c r="B3" s="2" t="s">
        <v>12</v>
      </c>
      <c r="C3" s="2" t="s">
        <v>38</v>
      </c>
      <c r="D3" s="2" t="s">
        <v>39</v>
      </c>
      <c r="E3" s="2" t="s">
        <v>40</v>
      </c>
      <c r="G3" s="6" t="s">
        <v>46</v>
      </c>
      <c r="H3" s="11" t="s">
        <v>42</v>
      </c>
      <c r="I3" s="11" t="s">
        <v>43</v>
      </c>
      <c r="J3" s="11" t="s">
        <v>44</v>
      </c>
    </row>
    <row r="4" spans="1:10" x14ac:dyDescent="0.25">
      <c r="A4" t="s">
        <v>41</v>
      </c>
      <c r="B4" s="3">
        <v>41478</v>
      </c>
      <c r="C4">
        <v>10590</v>
      </c>
      <c r="D4" t="s">
        <v>42</v>
      </c>
      <c r="E4" s="10">
        <v>36.799999999999997</v>
      </c>
      <c r="G4" s="8" t="s">
        <v>45</v>
      </c>
      <c r="H4" s="9"/>
      <c r="I4" s="9"/>
      <c r="J4" s="9"/>
    </row>
    <row r="5" spans="1:10" x14ac:dyDescent="0.25">
      <c r="A5" t="s">
        <v>41</v>
      </c>
      <c r="B5" s="3">
        <v>41478</v>
      </c>
      <c r="C5">
        <v>10590</v>
      </c>
      <c r="D5" t="s">
        <v>43</v>
      </c>
      <c r="E5" s="10">
        <v>22</v>
      </c>
      <c r="G5" s="8" t="s">
        <v>47</v>
      </c>
      <c r="H5" s="9"/>
      <c r="I5" s="9"/>
      <c r="J5" s="9"/>
    </row>
    <row r="6" spans="1:10" x14ac:dyDescent="0.25">
      <c r="A6" t="s">
        <v>41</v>
      </c>
      <c r="B6" s="3">
        <v>41478</v>
      </c>
      <c r="C6">
        <v>10590</v>
      </c>
      <c r="D6" t="s">
        <v>43</v>
      </c>
      <c r="E6" s="10">
        <v>150</v>
      </c>
      <c r="G6" s="8" t="s">
        <v>48</v>
      </c>
      <c r="H6" s="9"/>
      <c r="I6" s="9"/>
      <c r="J6" s="9"/>
    </row>
    <row r="7" spans="1:10" x14ac:dyDescent="0.25">
      <c r="A7" t="s">
        <v>41</v>
      </c>
      <c r="B7" s="3">
        <v>41478</v>
      </c>
      <c r="C7">
        <v>10590</v>
      </c>
      <c r="D7" t="s">
        <v>44</v>
      </c>
      <c r="E7" s="10">
        <v>320</v>
      </c>
      <c r="G7" s="8" t="s">
        <v>49</v>
      </c>
      <c r="H7" s="9"/>
      <c r="I7" s="9"/>
      <c r="J7" s="9"/>
    </row>
    <row r="8" spans="1:10" x14ac:dyDescent="0.25">
      <c r="A8" t="s">
        <v>41</v>
      </c>
      <c r="B8" s="3">
        <v>41478</v>
      </c>
      <c r="C8">
        <v>10590</v>
      </c>
      <c r="D8" t="s">
        <v>42</v>
      </c>
      <c r="E8" s="10">
        <v>6.3</v>
      </c>
      <c r="G8" s="8" t="s">
        <v>50</v>
      </c>
      <c r="H8" s="9"/>
      <c r="I8" s="9"/>
      <c r="J8" s="9"/>
    </row>
    <row r="9" spans="1:10" x14ac:dyDescent="0.25">
      <c r="A9" t="s">
        <v>45</v>
      </c>
      <c r="B9" s="3">
        <v>41478</v>
      </c>
      <c r="C9">
        <v>10591</v>
      </c>
      <c r="D9" t="s">
        <v>42</v>
      </c>
      <c r="E9" s="10">
        <v>17.8</v>
      </c>
      <c r="G9" s="8" t="s">
        <v>41</v>
      </c>
      <c r="H9" s="9"/>
      <c r="I9" s="9"/>
      <c r="J9" s="9"/>
    </row>
    <row r="10" spans="1:10" x14ac:dyDescent="0.25">
      <c r="A10" t="s">
        <v>45</v>
      </c>
      <c r="B10" s="3">
        <v>41478</v>
      </c>
      <c r="C10">
        <v>10591</v>
      </c>
      <c r="D10" t="s">
        <v>43</v>
      </c>
      <c r="E10" s="10">
        <v>25</v>
      </c>
      <c r="G10" s="8" t="s">
        <v>51</v>
      </c>
      <c r="H10" s="9"/>
      <c r="I10" s="9"/>
      <c r="J10" s="9"/>
    </row>
    <row r="11" spans="1:10" x14ac:dyDescent="0.25">
      <c r="A11" t="s">
        <v>45</v>
      </c>
      <c r="B11" s="3">
        <v>41478</v>
      </c>
      <c r="C11">
        <v>10591</v>
      </c>
      <c r="D11" t="s">
        <v>43</v>
      </c>
      <c r="E11" s="10">
        <v>32.5</v>
      </c>
    </row>
    <row r="12" spans="1:10" x14ac:dyDescent="0.25">
      <c r="A12" t="s">
        <v>45</v>
      </c>
      <c r="B12" s="3">
        <v>41478</v>
      </c>
      <c r="C12">
        <v>10591</v>
      </c>
      <c r="D12" t="s">
        <v>44</v>
      </c>
      <c r="E12" s="10">
        <v>96</v>
      </c>
    </row>
  </sheetData>
  <pageMargins left="0.7" right="0.7" top="0.75" bottom="0.75" header="0.3" footer="0.3"/>
  <pageSetup scale="16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
  <sheetViews>
    <sheetView zoomScale="130" zoomScaleNormal="130" workbookViewId="0">
      <selection activeCell="H6" sqref="H6"/>
    </sheetView>
  </sheetViews>
  <sheetFormatPr defaultRowHeight="15" x14ac:dyDescent="0.25"/>
  <cols>
    <col min="1" max="1" width="8.7109375" customWidth="1"/>
    <col min="2" max="2" width="10.85546875" customWidth="1"/>
    <col min="3" max="3" width="16.7109375" customWidth="1"/>
    <col min="4" max="5" width="11" customWidth="1"/>
    <col min="6" max="6" width="2.7109375" customWidth="1"/>
    <col min="7" max="7" width="15.5703125" customWidth="1"/>
    <col min="8" max="8" width="11" customWidth="1"/>
    <col min="9" max="9" width="13"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10" x14ac:dyDescent="0.25">
      <c r="A1" s="38" t="s">
        <v>81</v>
      </c>
      <c r="B1" s="39"/>
      <c r="C1" s="39"/>
      <c r="D1" s="39"/>
      <c r="E1" s="39" t="s">
        <v>82</v>
      </c>
      <c r="F1" s="39"/>
      <c r="G1" s="39"/>
      <c r="H1" s="39"/>
      <c r="I1" s="39"/>
      <c r="J1" s="40"/>
    </row>
    <row r="3" spans="1:10" x14ac:dyDescent="0.25">
      <c r="A3" s="2" t="s">
        <v>37</v>
      </c>
      <c r="B3" s="2" t="s">
        <v>12</v>
      </c>
      <c r="C3" s="2" t="s">
        <v>38</v>
      </c>
      <c r="D3" s="2" t="s">
        <v>39</v>
      </c>
      <c r="E3" s="2" t="s">
        <v>40</v>
      </c>
      <c r="G3" s="6" t="s">
        <v>46</v>
      </c>
      <c r="H3" s="11" t="s">
        <v>42</v>
      </c>
      <c r="I3" s="11" t="s">
        <v>43</v>
      </c>
      <c r="J3" s="11" t="s">
        <v>44</v>
      </c>
    </row>
    <row r="4" spans="1:10" x14ac:dyDescent="0.25">
      <c r="A4" t="s">
        <v>41</v>
      </c>
      <c r="B4" s="3">
        <v>41478</v>
      </c>
      <c r="C4">
        <v>10590</v>
      </c>
      <c r="D4" t="s">
        <v>42</v>
      </c>
      <c r="E4" s="10">
        <v>36.799999999999997</v>
      </c>
      <c r="G4" s="8" t="s">
        <v>45</v>
      </c>
      <c r="H4" s="9">
        <f>SUMIFS(DogStoreTableAnswers[[Amount]:[Amount]],DogStoreTableAnswers[[Dog]:[Dog]],$G4,DogStoreTableAnswers[[Category]:[Category]],H$3)</f>
        <v>17.8</v>
      </c>
      <c r="I4" s="9">
        <f>SUMIFS(DogStoreTableAnswers[[Amount]:[Amount]],DogStoreTableAnswers[[Dog]:[Dog]],$G4,DogStoreTableAnswers[[Category]:[Category]],I$3)</f>
        <v>57.5</v>
      </c>
      <c r="J4" s="9">
        <f>SUMIFS(DogStoreTableAnswers[[Amount]:[Amount]],DogStoreTableAnswers[[Dog]:[Dog]],$G4,DogStoreTableAnswers[[Category]:[Category]],J$3)</f>
        <v>96</v>
      </c>
    </row>
    <row r="5" spans="1:10" x14ac:dyDescent="0.25">
      <c r="A5" t="s">
        <v>41</v>
      </c>
      <c r="B5" s="3">
        <v>41478</v>
      </c>
      <c r="C5">
        <v>10590</v>
      </c>
      <c r="D5" t="s">
        <v>43</v>
      </c>
      <c r="E5" s="10">
        <v>22</v>
      </c>
      <c r="G5" s="8" t="s">
        <v>47</v>
      </c>
      <c r="H5" s="9">
        <f>SUMIFS(DogStoreTableAnswers[[Amount]:[Amount]],DogStoreTableAnswers[[Dog]:[Dog]],$G5,DogStoreTableAnswers[[Category]:[Category]],H$3)</f>
        <v>0</v>
      </c>
      <c r="I5" s="9">
        <f>SUMIFS(DogStoreTableAnswers[[Amount]:[Amount]],DogStoreTableAnswers[[Dog]:[Dog]],$G5,DogStoreTableAnswers[[Category]:[Category]],I$3)</f>
        <v>0</v>
      </c>
      <c r="J5" s="9">
        <f>SUMIFS(DogStoreTableAnswers[[Amount]:[Amount]],DogStoreTableAnswers[[Dog]:[Dog]],$G5,DogStoreTableAnswers[[Category]:[Category]],J$3)</f>
        <v>0</v>
      </c>
    </row>
    <row r="6" spans="1:10" x14ac:dyDescent="0.25">
      <c r="A6" t="s">
        <v>41</v>
      </c>
      <c r="B6" s="3">
        <v>41478</v>
      </c>
      <c r="C6">
        <v>10590</v>
      </c>
      <c r="D6" t="s">
        <v>43</v>
      </c>
      <c r="E6" s="10">
        <v>150</v>
      </c>
      <c r="G6" s="8" t="s">
        <v>48</v>
      </c>
      <c r="H6" s="9">
        <f>SUMIFS(DogStoreTableAnswers[[Amount]:[Amount]],DogStoreTableAnswers[[Dog]:[Dog]],$G6,DogStoreTableAnswers[[Category]:[Category]],H$3)</f>
        <v>500</v>
      </c>
      <c r="I6" s="9">
        <f>SUMIFS(DogStoreTableAnswers[[Amount]:[Amount]],DogStoreTableAnswers[[Dog]:[Dog]],$G6,DogStoreTableAnswers[[Category]:[Category]],I$3)</f>
        <v>0</v>
      </c>
      <c r="J6" s="9">
        <f>SUMIFS(DogStoreTableAnswers[[Amount]:[Amount]],DogStoreTableAnswers[[Dog]:[Dog]],$G6,DogStoreTableAnswers[[Category]:[Category]],J$3)</f>
        <v>0</v>
      </c>
    </row>
    <row r="7" spans="1:10" x14ac:dyDescent="0.25">
      <c r="A7" t="s">
        <v>41</v>
      </c>
      <c r="B7" s="3">
        <v>41478</v>
      </c>
      <c r="C7">
        <v>10590</v>
      </c>
      <c r="D7" t="s">
        <v>44</v>
      </c>
      <c r="E7" s="10">
        <v>320</v>
      </c>
      <c r="G7" s="8" t="s">
        <v>49</v>
      </c>
      <c r="H7" s="9">
        <f>SUMIFS(DogStoreTableAnswers[[Amount]:[Amount]],DogStoreTableAnswers[[Dog]:[Dog]],$G7,DogStoreTableAnswers[[Category]:[Category]],H$3)</f>
        <v>0</v>
      </c>
      <c r="I7" s="9">
        <f>SUMIFS(DogStoreTableAnswers[[Amount]:[Amount]],DogStoreTableAnswers[[Dog]:[Dog]],$G7,DogStoreTableAnswers[[Category]:[Category]],I$3)</f>
        <v>0</v>
      </c>
      <c r="J7" s="9">
        <f>SUMIFS(DogStoreTableAnswers[[Amount]:[Amount]],DogStoreTableAnswers[[Dog]:[Dog]],$G7,DogStoreTableAnswers[[Category]:[Category]],J$3)</f>
        <v>0</v>
      </c>
    </row>
    <row r="8" spans="1:10" x14ac:dyDescent="0.25">
      <c r="A8" t="s">
        <v>41</v>
      </c>
      <c r="B8" s="3">
        <v>41478</v>
      </c>
      <c r="C8">
        <v>10590</v>
      </c>
      <c r="D8" t="s">
        <v>42</v>
      </c>
      <c r="E8" s="10">
        <v>6.3</v>
      </c>
      <c r="G8" s="8" t="s">
        <v>50</v>
      </c>
      <c r="H8" s="9">
        <f>SUMIFS(DogStoreTableAnswers[[Amount]:[Amount]],DogStoreTableAnswers[[Dog]:[Dog]],$G8,DogStoreTableAnswers[[Category]:[Category]],H$3)</f>
        <v>0</v>
      </c>
      <c r="I8" s="9">
        <f>SUMIFS(DogStoreTableAnswers[[Amount]:[Amount]],DogStoreTableAnswers[[Dog]:[Dog]],$G8,DogStoreTableAnswers[[Category]:[Category]],I$3)</f>
        <v>0</v>
      </c>
      <c r="J8" s="9">
        <f>SUMIFS(DogStoreTableAnswers[[Amount]:[Amount]],DogStoreTableAnswers[[Dog]:[Dog]],$G8,DogStoreTableAnswers[[Category]:[Category]],J$3)</f>
        <v>0</v>
      </c>
    </row>
    <row r="9" spans="1:10" x14ac:dyDescent="0.25">
      <c r="A9" t="s">
        <v>45</v>
      </c>
      <c r="B9" s="3">
        <v>41478</v>
      </c>
      <c r="C9">
        <v>10591</v>
      </c>
      <c r="D9" t="s">
        <v>42</v>
      </c>
      <c r="E9" s="10">
        <v>17.8</v>
      </c>
      <c r="G9" s="8" t="s">
        <v>41</v>
      </c>
      <c r="H9" s="9">
        <f>SUMIFS(DogStoreTableAnswers[[Amount]:[Amount]],DogStoreTableAnswers[[Dog]:[Dog]],$G9,DogStoreTableAnswers[[Category]:[Category]],H$3)</f>
        <v>43.099999999999994</v>
      </c>
      <c r="I9" s="9">
        <f>SUMIFS(DogStoreTableAnswers[[Amount]:[Amount]],DogStoreTableAnswers[[Dog]:[Dog]],$G9,DogStoreTableAnswers[[Category]:[Category]],I$3)</f>
        <v>172</v>
      </c>
      <c r="J9" s="9">
        <f>SUMIFS(DogStoreTableAnswers[[Amount]:[Amount]],DogStoreTableAnswers[[Dog]:[Dog]],$G9,DogStoreTableAnswers[[Category]:[Category]],J$3)</f>
        <v>320</v>
      </c>
    </row>
    <row r="10" spans="1:10" x14ac:dyDescent="0.25">
      <c r="A10" t="s">
        <v>45</v>
      </c>
      <c r="B10" s="3">
        <v>41478</v>
      </c>
      <c r="C10">
        <v>10591</v>
      </c>
      <c r="D10" t="s">
        <v>43</v>
      </c>
      <c r="E10" s="10">
        <v>25</v>
      </c>
      <c r="G10" s="8" t="s">
        <v>51</v>
      </c>
      <c r="H10" s="9">
        <f>SUMIFS(DogStoreTableAnswers[[Amount]:[Amount]],DogStoreTableAnswers[[Dog]:[Dog]],$G10,DogStoreTableAnswers[[Category]:[Category]],H$3)</f>
        <v>0</v>
      </c>
      <c r="I10" s="9">
        <f>SUMIFS(DogStoreTableAnswers[[Amount]:[Amount]],DogStoreTableAnswers[[Dog]:[Dog]],$G10,DogStoreTableAnswers[[Category]:[Category]],I$3)</f>
        <v>0</v>
      </c>
      <c r="J10" s="9">
        <f>SUMIFS(DogStoreTableAnswers[[Amount]:[Amount]],DogStoreTableAnswers[[Dog]:[Dog]],$G10,DogStoreTableAnswers[[Category]:[Category]],J$3)</f>
        <v>0</v>
      </c>
    </row>
    <row r="11" spans="1:10" x14ac:dyDescent="0.25">
      <c r="A11" t="s">
        <v>45</v>
      </c>
      <c r="B11" s="3">
        <v>41478</v>
      </c>
      <c r="C11">
        <v>10591</v>
      </c>
      <c r="D11" t="s">
        <v>43</v>
      </c>
      <c r="E11" s="10">
        <v>32.5</v>
      </c>
    </row>
    <row r="12" spans="1:10" x14ac:dyDescent="0.25">
      <c r="A12" t="s">
        <v>45</v>
      </c>
      <c r="B12" s="3">
        <v>41478</v>
      </c>
      <c r="C12">
        <v>10591</v>
      </c>
      <c r="D12" t="s">
        <v>44</v>
      </c>
      <c r="E12" s="10">
        <v>96</v>
      </c>
    </row>
    <row r="13" spans="1:10" x14ac:dyDescent="0.25">
      <c r="A13" t="s">
        <v>48</v>
      </c>
      <c r="B13" s="46">
        <v>41478</v>
      </c>
      <c r="C13">
        <v>10592</v>
      </c>
      <c r="D13" t="s">
        <v>42</v>
      </c>
      <c r="E13" s="10">
        <v>500</v>
      </c>
    </row>
  </sheetData>
  <pageMargins left="0.7" right="0.7" top="0.75" bottom="0.75" header="0.3" footer="0.3"/>
  <pageSetup scale="16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
  <sheetViews>
    <sheetView zoomScale="160" zoomScaleNormal="160" workbookViewId="0">
      <selection activeCell="A4" sqref="A4"/>
    </sheetView>
  </sheetViews>
  <sheetFormatPr defaultRowHeight="15" x14ac:dyDescent="0.25"/>
  <sheetData>
    <row r="1" spans="1:1" x14ac:dyDescent="0.25">
      <c r="A1" t="s">
        <v>88</v>
      </c>
    </row>
    <row r="2" spans="1:1" x14ac:dyDescent="0.25">
      <c r="A2" s="37" t="s">
        <v>89</v>
      </c>
    </row>
    <row r="3" spans="1:1" x14ac:dyDescent="0.25">
      <c r="A3" s="37" t="s">
        <v>90</v>
      </c>
    </row>
  </sheetData>
  <hyperlinks>
    <hyperlink ref="A2" r:id="rId1"/>
    <hyperlink ref="A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2"/>
  <sheetViews>
    <sheetView zoomScale="115" zoomScaleNormal="115" workbookViewId="0">
      <selection activeCell="A11" sqref="A11"/>
    </sheetView>
  </sheetViews>
  <sheetFormatPr defaultRowHeight="15" x14ac:dyDescent="0.25"/>
  <cols>
    <col min="1" max="1" width="14" customWidth="1"/>
    <col min="2" max="2" width="6.140625" bestFit="1" customWidth="1"/>
    <col min="3" max="3" width="9.28515625" bestFit="1" customWidth="1"/>
    <col min="4" max="4" width="7.85546875" bestFit="1" customWidth="1"/>
    <col min="5" max="5" width="10.140625" bestFit="1" customWidth="1"/>
    <col min="6" max="6" width="7.85546875" bestFit="1" customWidth="1"/>
    <col min="7" max="7" width="5.7109375" bestFit="1" customWidth="1"/>
    <col min="9" max="9" width="11.28515625" bestFit="1" customWidth="1"/>
    <col min="10" max="10" width="11.42578125" customWidth="1"/>
    <col min="15" max="15" width="10.7109375" bestFit="1" customWidth="1"/>
    <col min="22" max="24" width="11.7109375" customWidth="1"/>
    <col min="28" max="28" width="10.7109375" bestFit="1" customWidth="1"/>
    <col min="29" max="29" width="12.5703125" customWidth="1"/>
    <col min="30" max="30" width="12.42578125" customWidth="1"/>
  </cols>
  <sheetData>
    <row r="1" spans="1:9" x14ac:dyDescent="0.25">
      <c r="A1" s="13" t="s">
        <v>56</v>
      </c>
      <c r="B1" s="14"/>
      <c r="C1" s="14"/>
      <c r="D1" s="14"/>
      <c r="E1" s="14"/>
      <c r="F1" s="14"/>
      <c r="G1" s="14"/>
      <c r="H1" s="14"/>
      <c r="I1" s="15"/>
    </row>
    <row r="2" spans="1:9" x14ac:dyDescent="0.25">
      <c r="A2" s="22" t="s">
        <v>0</v>
      </c>
      <c r="B2" s="17"/>
      <c r="C2" s="17"/>
      <c r="D2" s="17"/>
      <c r="E2" s="17"/>
      <c r="F2" s="17"/>
      <c r="G2" s="17"/>
      <c r="H2" s="17"/>
      <c r="I2" s="18"/>
    </row>
    <row r="3" spans="1:9" x14ac:dyDescent="0.25">
      <c r="A3" s="22" t="s">
        <v>1</v>
      </c>
      <c r="B3" s="17"/>
      <c r="C3" s="17"/>
      <c r="D3" s="17"/>
      <c r="E3" s="17"/>
      <c r="F3" s="17"/>
      <c r="G3" s="17"/>
      <c r="H3" s="17"/>
      <c r="I3" s="18"/>
    </row>
    <row r="4" spans="1:9" x14ac:dyDescent="0.25">
      <c r="A4" s="22" t="s">
        <v>2</v>
      </c>
      <c r="B4" s="17"/>
      <c r="C4" s="17"/>
      <c r="D4" s="17"/>
      <c r="E4" s="17"/>
      <c r="F4" s="17"/>
      <c r="G4" s="17"/>
      <c r="H4" s="17"/>
      <c r="I4" s="18"/>
    </row>
    <row r="5" spans="1:9" x14ac:dyDescent="0.25">
      <c r="A5" s="22" t="s">
        <v>3</v>
      </c>
      <c r="B5" s="17"/>
      <c r="C5" s="17"/>
      <c r="D5" s="17"/>
      <c r="E5" s="17"/>
      <c r="F5" s="17"/>
      <c r="G5" s="17"/>
      <c r="H5" s="17"/>
      <c r="I5" s="18"/>
    </row>
    <row r="6" spans="1:9" x14ac:dyDescent="0.25">
      <c r="A6" s="22" t="s">
        <v>4</v>
      </c>
      <c r="B6" s="17"/>
      <c r="C6" s="17"/>
      <c r="D6" s="17"/>
      <c r="E6" s="17"/>
      <c r="F6" s="17"/>
      <c r="G6" s="17"/>
      <c r="H6" s="17"/>
      <c r="I6" s="18"/>
    </row>
    <row r="7" spans="1:9" x14ac:dyDescent="0.25">
      <c r="A7" s="22" t="s">
        <v>78</v>
      </c>
      <c r="B7" s="17"/>
      <c r="C7" s="17"/>
      <c r="D7" s="17"/>
      <c r="E7" s="17"/>
      <c r="F7" s="17"/>
      <c r="G7" s="17"/>
      <c r="H7" s="17"/>
      <c r="I7" s="18"/>
    </row>
    <row r="8" spans="1:9" x14ac:dyDescent="0.25">
      <c r="A8" s="23" t="s">
        <v>5</v>
      </c>
      <c r="B8" s="20"/>
      <c r="C8" s="20"/>
      <c r="D8" s="20"/>
      <c r="E8" s="20"/>
      <c r="F8" s="20"/>
      <c r="G8" s="20"/>
      <c r="H8" s="20"/>
      <c r="I8" s="21"/>
    </row>
    <row r="10" spans="1:9" x14ac:dyDescent="0.25">
      <c r="A10" s="2" t="s">
        <v>12</v>
      </c>
      <c r="B10" s="2" t="s">
        <v>14</v>
      </c>
      <c r="C10" s="2" t="s">
        <v>15</v>
      </c>
      <c r="D10" s="2" t="s">
        <v>16</v>
      </c>
      <c r="E10" s="2" t="s">
        <v>17</v>
      </c>
      <c r="F10" s="2" t="s">
        <v>18</v>
      </c>
      <c r="G10" s="2" t="s">
        <v>19</v>
      </c>
    </row>
    <row r="11" spans="1:9" x14ac:dyDescent="0.25">
      <c r="A11" s="1">
        <v>41552</v>
      </c>
      <c r="B11" t="s">
        <v>20</v>
      </c>
      <c r="C11" t="s">
        <v>21</v>
      </c>
      <c r="D11" t="s">
        <v>22</v>
      </c>
      <c r="E11">
        <v>48.1</v>
      </c>
      <c r="F11" s="7">
        <v>10</v>
      </c>
      <c r="G11">
        <v>3</v>
      </c>
    </row>
    <row r="12" spans="1:9" x14ac:dyDescent="0.25">
      <c r="A12" s="1">
        <v>41552</v>
      </c>
      <c r="B12" t="s">
        <v>23</v>
      </c>
      <c r="C12" t="s">
        <v>24</v>
      </c>
      <c r="D12" t="s">
        <v>22</v>
      </c>
      <c r="E12">
        <v>40.700000000000003</v>
      </c>
      <c r="F12" s="7">
        <v>10</v>
      </c>
      <c r="G12">
        <v>2</v>
      </c>
    </row>
    <row r="13" spans="1:9" x14ac:dyDescent="0.25">
      <c r="A13" s="1">
        <v>41552</v>
      </c>
      <c r="B13" t="s">
        <v>96</v>
      </c>
      <c r="C13" t="s">
        <v>97</v>
      </c>
      <c r="D13" t="s">
        <v>22</v>
      </c>
      <c r="E13">
        <v>40</v>
      </c>
      <c r="F13" s="7">
        <v>10</v>
      </c>
      <c r="G13">
        <v>1</v>
      </c>
    </row>
    <row r="14" spans="1:9" x14ac:dyDescent="0.25">
      <c r="A14" s="1">
        <v>41546</v>
      </c>
      <c r="B14" t="s">
        <v>20</v>
      </c>
      <c r="C14" t="s">
        <v>21</v>
      </c>
      <c r="D14" t="s">
        <v>25</v>
      </c>
      <c r="E14">
        <v>54.5</v>
      </c>
      <c r="F14" s="7">
        <v>30</v>
      </c>
      <c r="G14">
        <v>4</v>
      </c>
    </row>
    <row r="15" spans="1:9" x14ac:dyDescent="0.25">
      <c r="A15" s="1">
        <v>41546</v>
      </c>
      <c r="B15" t="s">
        <v>23</v>
      </c>
      <c r="C15" t="s">
        <v>24</v>
      </c>
      <c r="D15" t="s">
        <v>25</v>
      </c>
      <c r="E15">
        <v>49.1</v>
      </c>
      <c r="F15" s="7">
        <v>30</v>
      </c>
      <c r="G15">
        <v>1</v>
      </c>
    </row>
    <row r="16" spans="1:9" x14ac:dyDescent="0.25">
      <c r="A16" s="3">
        <v>41538</v>
      </c>
      <c r="B16" s="4" t="s">
        <v>20</v>
      </c>
      <c r="C16" s="4" t="s">
        <v>21</v>
      </c>
      <c r="D16" s="4" t="s">
        <v>22</v>
      </c>
      <c r="E16" s="4">
        <v>49.5</v>
      </c>
      <c r="F16" s="5">
        <v>10</v>
      </c>
      <c r="G16" s="4">
        <v>2</v>
      </c>
    </row>
    <row r="17" spans="1:7" x14ac:dyDescent="0.25">
      <c r="A17" s="3">
        <v>41538</v>
      </c>
      <c r="B17" s="4" t="s">
        <v>23</v>
      </c>
      <c r="C17" s="4" t="s">
        <v>24</v>
      </c>
      <c r="D17" s="4" t="s">
        <v>22</v>
      </c>
      <c r="E17" s="4">
        <v>39.5</v>
      </c>
      <c r="F17" s="5">
        <v>10</v>
      </c>
      <c r="G17" s="4">
        <v>3</v>
      </c>
    </row>
    <row r="18" spans="1:7" x14ac:dyDescent="0.25">
      <c r="A18" s="3">
        <v>41501</v>
      </c>
      <c r="B18" s="4" t="s">
        <v>23</v>
      </c>
      <c r="C18" s="4" t="s">
        <v>24</v>
      </c>
      <c r="D18" s="4" t="s">
        <v>22</v>
      </c>
      <c r="E18" s="4">
        <v>37.200000000000003</v>
      </c>
      <c r="F18" s="5">
        <v>30</v>
      </c>
      <c r="G18" s="4">
        <v>2</v>
      </c>
    </row>
    <row r="19" spans="1:7" x14ac:dyDescent="0.25">
      <c r="A19" s="3">
        <v>41501</v>
      </c>
      <c r="B19" s="4" t="s">
        <v>20</v>
      </c>
      <c r="C19" s="4" t="s">
        <v>21</v>
      </c>
      <c r="D19" s="4" t="s">
        <v>22</v>
      </c>
      <c r="E19" s="4">
        <v>47.5</v>
      </c>
      <c r="F19" s="5">
        <v>30</v>
      </c>
      <c r="G19" s="4">
        <v>4</v>
      </c>
    </row>
    <row r="20" spans="1:7" x14ac:dyDescent="0.25">
      <c r="A20" s="3">
        <v>41501</v>
      </c>
      <c r="B20" s="4" t="s">
        <v>96</v>
      </c>
      <c r="C20" s="4" t="s">
        <v>97</v>
      </c>
      <c r="D20" s="4" t="s">
        <v>22</v>
      </c>
      <c r="E20" s="4">
        <v>41</v>
      </c>
      <c r="F20" s="5">
        <v>30</v>
      </c>
      <c r="G20" s="4">
        <v>2</v>
      </c>
    </row>
    <row r="21" spans="1:7" x14ac:dyDescent="0.25">
      <c r="A21" s="1">
        <v>41546</v>
      </c>
      <c r="B21" t="s">
        <v>96</v>
      </c>
      <c r="C21" t="s">
        <v>97</v>
      </c>
      <c r="D21" t="s">
        <v>25</v>
      </c>
      <c r="E21">
        <v>49.8</v>
      </c>
      <c r="F21" s="7">
        <v>30</v>
      </c>
      <c r="G21">
        <v>2</v>
      </c>
    </row>
    <row r="22" spans="1:7" x14ac:dyDescent="0.25">
      <c r="A22" s="3">
        <v>41494</v>
      </c>
      <c r="B22" s="4" t="s">
        <v>20</v>
      </c>
      <c r="C22" s="4" t="s">
        <v>21</v>
      </c>
      <c r="D22" s="4" t="s">
        <v>22</v>
      </c>
      <c r="E22" s="4">
        <v>46.5</v>
      </c>
      <c r="F22" s="5">
        <v>10</v>
      </c>
      <c r="G22" s="4">
        <v>1</v>
      </c>
    </row>
  </sheetData>
  <sortState ref="A11:G22">
    <sortCondition descending="1" ref="A12"/>
  </sortState>
  <pageMargins left="0.7" right="0.7" top="0.75" bottom="0.75" header="0.3" footer="0.3"/>
  <pageSetup scale="1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topLeftCell="A8" zoomScale="115" zoomScaleNormal="115" workbookViewId="0">
      <selection activeCell="C14" sqref="C14"/>
    </sheetView>
  </sheetViews>
  <sheetFormatPr defaultRowHeight="15" x14ac:dyDescent="0.25"/>
  <cols>
    <col min="1" max="1" width="14" customWidth="1"/>
    <col min="2" max="2" width="7.7109375" customWidth="1"/>
    <col min="3" max="3" width="9.28515625" bestFit="1" customWidth="1"/>
    <col min="4" max="4" width="7.85546875" bestFit="1" customWidth="1"/>
    <col min="5" max="5" width="11.7109375" customWidth="1"/>
    <col min="6" max="6" width="7.85546875" bestFit="1" customWidth="1"/>
    <col min="7" max="7" width="7.28515625" customWidth="1"/>
    <col min="9" max="9" width="11.28515625" bestFit="1" customWidth="1"/>
    <col min="10" max="10" width="11.42578125" customWidth="1"/>
    <col min="15" max="15" width="10.7109375" bestFit="1" customWidth="1"/>
    <col min="22" max="24" width="11.7109375" customWidth="1"/>
    <col min="28" max="28" width="10.7109375" bestFit="1" customWidth="1"/>
    <col min="29" max="29" width="12.5703125" customWidth="1"/>
    <col min="30" max="30" width="12.42578125" customWidth="1"/>
  </cols>
  <sheetData>
    <row r="1" spans="1:9" x14ac:dyDescent="0.25">
      <c r="A1" s="13" t="s">
        <v>56</v>
      </c>
      <c r="B1" s="14"/>
      <c r="C1" s="14"/>
      <c r="D1" s="14"/>
      <c r="E1" s="14"/>
      <c r="F1" s="14"/>
      <c r="G1" s="14"/>
      <c r="H1" s="14"/>
      <c r="I1" s="15"/>
    </row>
    <row r="2" spans="1:9" x14ac:dyDescent="0.25">
      <c r="A2" s="22" t="s">
        <v>0</v>
      </c>
      <c r="B2" s="17"/>
      <c r="C2" s="17"/>
      <c r="D2" s="17"/>
      <c r="E2" s="17"/>
      <c r="F2" s="17"/>
      <c r="G2" s="17"/>
      <c r="H2" s="17"/>
      <c r="I2" s="18"/>
    </row>
    <row r="3" spans="1:9" x14ac:dyDescent="0.25">
      <c r="A3" s="22" t="s">
        <v>1</v>
      </c>
      <c r="B3" s="17"/>
      <c r="C3" s="17"/>
      <c r="D3" s="17"/>
      <c r="E3" s="17"/>
      <c r="F3" s="17"/>
      <c r="G3" s="17"/>
      <c r="H3" s="17"/>
      <c r="I3" s="18"/>
    </row>
    <row r="4" spans="1:9" x14ac:dyDescent="0.25">
      <c r="A4" s="22" t="s">
        <v>2</v>
      </c>
      <c r="B4" s="17"/>
      <c r="C4" s="17"/>
      <c r="D4" s="17"/>
      <c r="E4" s="17"/>
      <c r="F4" s="17"/>
      <c r="G4" s="17"/>
      <c r="H4" s="17"/>
      <c r="I4" s="18"/>
    </row>
    <row r="5" spans="1:9" x14ac:dyDescent="0.25">
      <c r="A5" s="22" t="s">
        <v>3</v>
      </c>
      <c r="B5" s="17"/>
      <c r="C5" s="17"/>
      <c r="D5" s="17"/>
      <c r="E5" s="17"/>
      <c r="F5" s="17"/>
      <c r="G5" s="17"/>
      <c r="H5" s="17"/>
      <c r="I5" s="18"/>
    </row>
    <row r="6" spans="1:9" x14ac:dyDescent="0.25">
      <c r="A6" s="22" t="s">
        <v>4</v>
      </c>
      <c r="B6" s="17"/>
      <c r="C6" s="17"/>
      <c r="D6" s="17"/>
      <c r="E6" s="17"/>
      <c r="F6" s="17"/>
      <c r="G6" s="17"/>
      <c r="H6" s="17"/>
      <c r="I6" s="18"/>
    </row>
    <row r="7" spans="1:9" x14ac:dyDescent="0.25">
      <c r="A7" s="22" t="s">
        <v>78</v>
      </c>
      <c r="B7" s="17"/>
      <c r="C7" s="17"/>
      <c r="D7" s="17"/>
      <c r="E7" s="17"/>
      <c r="F7" s="17"/>
      <c r="G7" s="17"/>
      <c r="H7" s="17"/>
      <c r="I7" s="18"/>
    </row>
    <row r="8" spans="1:9" x14ac:dyDescent="0.25">
      <c r="A8" s="23" t="s">
        <v>5</v>
      </c>
      <c r="B8" s="20"/>
      <c r="C8" s="20"/>
      <c r="D8" s="20"/>
      <c r="E8" s="20"/>
      <c r="F8" s="20"/>
      <c r="G8" s="20"/>
      <c r="H8" s="20"/>
      <c r="I8" s="21"/>
    </row>
    <row r="10" spans="1:9" x14ac:dyDescent="0.25">
      <c r="A10" s="2" t="s">
        <v>12</v>
      </c>
      <c r="B10" s="2" t="s">
        <v>14</v>
      </c>
      <c r="C10" s="2" t="s">
        <v>15</v>
      </c>
      <c r="D10" s="2" t="s">
        <v>16</v>
      </c>
      <c r="E10" s="2" t="s">
        <v>17</v>
      </c>
      <c r="F10" s="2" t="s">
        <v>18</v>
      </c>
      <c r="G10" s="2" t="s">
        <v>19</v>
      </c>
    </row>
    <row r="11" spans="1:9" x14ac:dyDescent="0.25">
      <c r="A11" s="1">
        <v>41494</v>
      </c>
      <c r="B11" t="s">
        <v>20</v>
      </c>
      <c r="C11" t="s">
        <v>21</v>
      </c>
      <c r="D11" s="4" t="s">
        <v>22</v>
      </c>
      <c r="E11" s="4">
        <v>46.5</v>
      </c>
      <c r="F11" s="5">
        <v>10</v>
      </c>
      <c r="G11">
        <v>1</v>
      </c>
    </row>
    <row r="12" spans="1:9" x14ac:dyDescent="0.25">
      <c r="A12" s="3">
        <v>41501</v>
      </c>
      <c r="B12" s="4" t="s">
        <v>23</v>
      </c>
      <c r="C12" s="4" t="s">
        <v>24</v>
      </c>
      <c r="D12" s="4" t="s">
        <v>22</v>
      </c>
      <c r="E12" s="4">
        <v>37.200000000000003</v>
      </c>
      <c r="F12" s="5">
        <v>30</v>
      </c>
      <c r="G12" s="4">
        <v>2</v>
      </c>
    </row>
    <row r="13" spans="1:9" x14ac:dyDescent="0.25">
      <c r="A13" s="3">
        <v>41501</v>
      </c>
      <c r="B13" s="4" t="s">
        <v>20</v>
      </c>
      <c r="C13" s="4" t="s">
        <v>21</v>
      </c>
      <c r="D13" s="4" t="s">
        <v>22</v>
      </c>
      <c r="E13" s="4">
        <v>47.5</v>
      </c>
      <c r="F13" s="5">
        <v>30</v>
      </c>
      <c r="G13" s="4">
        <v>4</v>
      </c>
    </row>
    <row r="14" spans="1:9" x14ac:dyDescent="0.25">
      <c r="A14" s="3">
        <v>41501</v>
      </c>
      <c r="B14" s="4" t="s">
        <v>96</v>
      </c>
      <c r="C14" s="4" t="s">
        <v>97</v>
      </c>
      <c r="D14" s="4" t="s">
        <v>22</v>
      </c>
      <c r="E14" s="4">
        <v>41</v>
      </c>
      <c r="F14" s="5">
        <v>30</v>
      </c>
      <c r="G14" s="4">
        <v>2</v>
      </c>
    </row>
    <row r="15" spans="1:9" x14ac:dyDescent="0.25">
      <c r="A15" s="3">
        <v>41538</v>
      </c>
      <c r="B15" s="4" t="s">
        <v>20</v>
      </c>
      <c r="C15" s="4" t="s">
        <v>21</v>
      </c>
      <c r="D15" s="4" t="s">
        <v>22</v>
      </c>
      <c r="E15" s="4">
        <v>49.5</v>
      </c>
      <c r="F15" s="5">
        <v>10</v>
      </c>
      <c r="G15" s="4">
        <v>2</v>
      </c>
    </row>
    <row r="16" spans="1:9" x14ac:dyDescent="0.25">
      <c r="A16" s="3">
        <v>41538</v>
      </c>
      <c r="B16" s="4" t="s">
        <v>23</v>
      </c>
      <c r="C16" s="4" t="s">
        <v>24</v>
      </c>
      <c r="D16" s="4" t="s">
        <v>22</v>
      </c>
      <c r="E16" s="4">
        <v>39.5</v>
      </c>
      <c r="F16" s="5">
        <v>10</v>
      </c>
      <c r="G16" s="4">
        <v>3</v>
      </c>
    </row>
    <row r="17" spans="1:7" x14ac:dyDescent="0.25">
      <c r="A17" s="3">
        <v>41546</v>
      </c>
      <c r="B17" s="4" t="s">
        <v>20</v>
      </c>
      <c r="C17" s="4" t="s">
        <v>21</v>
      </c>
      <c r="D17" s="4" t="s">
        <v>25</v>
      </c>
      <c r="E17" s="4">
        <v>54.5</v>
      </c>
      <c r="F17" s="5">
        <v>30</v>
      </c>
      <c r="G17" s="4">
        <v>4</v>
      </c>
    </row>
    <row r="18" spans="1:7" x14ac:dyDescent="0.25">
      <c r="A18" s="3">
        <v>41546</v>
      </c>
      <c r="B18" s="4" t="s">
        <v>23</v>
      </c>
      <c r="C18" s="4" t="s">
        <v>24</v>
      </c>
      <c r="D18" s="4" t="s">
        <v>25</v>
      </c>
      <c r="E18" s="4">
        <v>49.1</v>
      </c>
      <c r="F18" s="5">
        <v>30</v>
      </c>
      <c r="G18" s="4">
        <v>1</v>
      </c>
    </row>
    <row r="19" spans="1:7" x14ac:dyDescent="0.25">
      <c r="A19" s="3">
        <v>41546</v>
      </c>
      <c r="B19" t="s">
        <v>96</v>
      </c>
      <c r="C19" t="s">
        <v>97</v>
      </c>
      <c r="D19" s="4" t="s">
        <v>25</v>
      </c>
      <c r="E19" s="4">
        <v>49.8</v>
      </c>
      <c r="F19" s="5">
        <v>30</v>
      </c>
      <c r="G19" s="4">
        <v>2</v>
      </c>
    </row>
    <row r="20" spans="1:7" x14ac:dyDescent="0.25">
      <c r="A20" s="3">
        <v>41552</v>
      </c>
      <c r="B20" s="4" t="s">
        <v>20</v>
      </c>
      <c r="C20" s="4" t="s">
        <v>21</v>
      </c>
      <c r="D20" s="4" t="s">
        <v>22</v>
      </c>
      <c r="E20" s="4">
        <v>48.1</v>
      </c>
      <c r="F20" s="5">
        <v>10</v>
      </c>
      <c r="G20" s="4">
        <v>3</v>
      </c>
    </row>
    <row r="21" spans="1:7" x14ac:dyDescent="0.25">
      <c r="A21" s="3">
        <v>41552</v>
      </c>
      <c r="B21" s="4" t="s">
        <v>23</v>
      </c>
      <c r="C21" s="4" t="s">
        <v>24</v>
      </c>
      <c r="D21" s="4" t="s">
        <v>22</v>
      </c>
      <c r="E21" s="4">
        <v>40.700000000000003</v>
      </c>
      <c r="F21" s="5">
        <v>10</v>
      </c>
      <c r="G21" s="4">
        <v>2</v>
      </c>
    </row>
    <row r="22" spans="1:7" x14ac:dyDescent="0.25">
      <c r="A22" s="3">
        <v>41552</v>
      </c>
      <c r="B22" t="s">
        <v>96</v>
      </c>
      <c r="C22" t="s">
        <v>97</v>
      </c>
      <c r="D22" s="4" t="s">
        <v>22</v>
      </c>
      <c r="E22" s="4">
        <v>40</v>
      </c>
      <c r="F22" s="5">
        <v>10</v>
      </c>
      <c r="G22" s="4">
        <v>1</v>
      </c>
    </row>
    <row r="23" spans="1:7" x14ac:dyDescent="0.25">
      <c r="A23" s="46">
        <v>41535</v>
      </c>
      <c r="B23" s="47" t="s">
        <v>100</v>
      </c>
      <c r="C23" s="47" t="s">
        <v>101</v>
      </c>
      <c r="D23" s="47" t="s">
        <v>22</v>
      </c>
      <c r="E23" s="47">
        <v>46</v>
      </c>
      <c r="F23" s="48">
        <v>10</v>
      </c>
      <c r="G23" s="47">
        <v>3</v>
      </c>
    </row>
    <row r="24" spans="1:7" x14ac:dyDescent="0.25">
      <c r="A24" s="46"/>
      <c r="B24" s="47"/>
      <c r="C24" s="47"/>
      <c r="D24" s="47"/>
      <c r="E24" s="47">
        <f>SUBTOTAL(105,RacerTableAnswer[Time (sec)])</f>
        <v>37.200000000000003</v>
      </c>
      <c r="F24" s="48"/>
      <c r="G24" s="47"/>
    </row>
  </sheetData>
  <pageMargins left="0.7" right="0.7" top="0.75" bottom="0.75" header="0.3" footer="0.3"/>
  <pageSetup scale="16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2"/>
  <sheetViews>
    <sheetView zoomScale="115" zoomScaleNormal="115" workbookViewId="0">
      <selection activeCell="D10" sqref="D10"/>
    </sheetView>
  </sheetViews>
  <sheetFormatPr defaultRowHeight="15" x14ac:dyDescent="0.25"/>
  <cols>
    <col min="1" max="1" width="13.42578125" customWidth="1"/>
    <col min="2" max="2" width="15.28515625" customWidth="1"/>
    <col min="3" max="3" width="16" customWidth="1"/>
    <col min="4" max="5" width="11" customWidth="1"/>
    <col min="6" max="6" width="13.140625" customWidth="1"/>
    <col min="7" max="7" width="16.5703125" customWidth="1"/>
    <col min="8" max="8" width="11"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7" x14ac:dyDescent="0.25">
      <c r="A1" s="25" t="s">
        <v>60</v>
      </c>
      <c r="B1" s="26"/>
      <c r="C1" s="14"/>
      <c r="D1" s="14"/>
      <c r="E1" s="14"/>
      <c r="F1" s="14"/>
      <c r="G1" s="15"/>
    </row>
    <row r="2" spans="1:7" x14ac:dyDescent="0.25">
      <c r="A2" s="27" t="s">
        <v>58</v>
      </c>
      <c r="B2" s="28"/>
      <c r="C2" s="17"/>
      <c r="D2" s="17"/>
      <c r="E2" s="17"/>
      <c r="F2" s="17"/>
      <c r="G2" s="18"/>
    </row>
    <row r="3" spans="1:7" x14ac:dyDescent="0.25">
      <c r="A3" s="29" t="s">
        <v>57</v>
      </c>
      <c r="B3" s="28"/>
      <c r="C3" s="17"/>
      <c r="D3" s="17"/>
      <c r="E3" s="17"/>
      <c r="F3" s="17"/>
      <c r="G3" s="18"/>
    </row>
    <row r="4" spans="1:7" x14ac:dyDescent="0.25">
      <c r="A4" s="29" t="s">
        <v>61</v>
      </c>
      <c r="B4" s="28"/>
      <c r="C4" s="17"/>
      <c r="D4" s="17"/>
      <c r="E4" s="17"/>
      <c r="F4" s="17"/>
      <c r="G4" s="18"/>
    </row>
    <row r="5" spans="1:7" x14ac:dyDescent="0.25">
      <c r="A5" s="30" t="s">
        <v>8</v>
      </c>
      <c r="B5" s="28"/>
      <c r="C5" s="17"/>
      <c r="D5" s="17"/>
      <c r="E5" s="17"/>
      <c r="F5" s="17"/>
      <c r="G5" s="18"/>
    </row>
    <row r="6" spans="1:7" x14ac:dyDescent="0.25">
      <c r="A6" s="16"/>
      <c r="B6" s="28"/>
      <c r="C6" s="17"/>
      <c r="D6" s="17"/>
      <c r="E6" s="17"/>
      <c r="F6" s="28" t="s">
        <v>60</v>
      </c>
      <c r="G6" s="18"/>
    </row>
    <row r="7" spans="1:7" x14ac:dyDescent="0.25">
      <c r="A7" s="19"/>
      <c r="B7" s="31"/>
      <c r="C7" s="20"/>
      <c r="D7" s="20"/>
      <c r="E7" s="20"/>
      <c r="F7" s="32" t="s">
        <v>59</v>
      </c>
      <c r="G7" s="21"/>
    </row>
    <row r="9" spans="1:7" x14ac:dyDescent="0.25">
      <c r="A9" s="2" t="s">
        <v>12</v>
      </c>
      <c r="B9" s="2" t="s">
        <v>52</v>
      </c>
      <c r="D9" s="6" t="s">
        <v>53</v>
      </c>
      <c r="F9" s="8" t="s">
        <v>54</v>
      </c>
    </row>
    <row r="10" spans="1:7" x14ac:dyDescent="0.25">
      <c r="A10" s="1">
        <v>41550</v>
      </c>
      <c r="B10">
        <v>149</v>
      </c>
      <c r="D10" s="9"/>
    </row>
    <row r="11" spans="1:7" x14ac:dyDescent="0.25">
      <c r="A11" s="1">
        <v>41551</v>
      </c>
      <c r="B11">
        <v>138</v>
      </c>
      <c r="D11" s="6" t="s">
        <v>55</v>
      </c>
    </row>
    <row r="12" spans="1:7" x14ac:dyDescent="0.25">
      <c r="A12" s="1">
        <v>41552</v>
      </c>
      <c r="B12">
        <v>125</v>
      </c>
      <c r="D12" s="9"/>
    </row>
  </sheetData>
  <pageMargins left="0.7" right="0.7" top="0.75" bottom="0.75" header="0.3" footer="0.3"/>
  <pageSetup scale="1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zoomScale="115" zoomScaleNormal="115" workbookViewId="0">
      <selection activeCell="B12" sqref="B12"/>
    </sheetView>
  </sheetViews>
  <sheetFormatPr defaultRowHeight="15" x14ac:dyDescent="0.25"/>
  <cols>
    <col min="1" max="1" width="13.42578125" customWidth="1"/>
    <col min="2" max="3" width="16" customWidth="1"/>
    <col min="4" max="5" width="11" customWidth="1"/>
    <col min="6" max="6" width="13.140625" customWidth="1"/>
    <col min="7" max="7" width="16.5703125" customWidth="1"/>
    <col min="8" max="8" width="11"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7" x14ac:dyDescent="0.25">
      <c r="A1" s="25" t="s">
        <v>60</v>
      </c>
      <c r="B1" s="26"/>
      <c r="C1" s="14"/>
      <c r="D1" s="14"/>
      <c r="E1" s="14"/>
      <c r="F1" s="14"/>
      <c r="G1" s="15"/>
    </row>
    <row r="2" spans="1:7" x14ac:dyDescent="0.25">
      <c r="A2" s="27" t="s">
        <v>58</v>
      </c>
      <c r="B2" s="28"/>
      <c r="C2" s="17"/>
      <c r="D2" s="17"/>
      <c r="E2" s="17"/>
      <c r="F2" s="17"/>
      <c r="G2" s="18"/>
    </row>
    <row r="3" spans="1:7" x14ac:dyDescent="0.25">
      <c r="A3" s="29" t="s">
        <v>57</v>
      </c>
      <c r="B3" s="28"/>
      <c r="C3" s="17"/>
      <c r="D3" s="17"/>
      <c r="E3" s="17"/>
      <c r="F3" s="17"/>
      <c r="G3" s="18"/>
    </row>
    <row r="4" spans="1:7" x14ac:dyDescent="0.25">
      <c r="A4" s="29" t="s">
        <v>61</v>
      </c>
      <c r="B4" s="28"/>
      <c r="C4" s="17"/>
      <c r="D4" s="17"/>
      <c r="E4" s="17"/>
      <c r="F4" s="17"/>
      <c r="G4" s="18"/>
    </row>
    <row r="5" spans="1:7" x14ac:dyDescent="0.25">
      <c r="A5" s="30" t="s">
        <v>8</v>
      </c>
      <c r="B5" s="28"/>
      <c r="C5" s="17"/>
      <c r="D5" s="17"/>
      <c r="E5" s="17"/>
      <c r="F5" s="17"/>
      <c r="G5" s="18"/>
    </row>
    <row r="6" spans="1:7" x14ac:dyDescent="0.25">
      <c r="A6" s="16"/>
      <c r="B6" s="28"/>
      <c r="C6" s="17"/>
      <c r="D6" s="17"/>
      <c r="E6" s="17"/>
      <c r="F6" s="28" t="s">
        <v>60</v>
      </c>
      <c r="G6" s="18"/>
    </row>
    <row r="7" spans="1:7" x14ac:dyDescent="0.25">
      <c r="A7" s="19"/>
      <c r="B7" s="31"/>
      <c r="C7" s="20"/>
      <c r="D7" s="20"/>
      <c r="E7" s="20"/>
      <c r="F7" s="32" t="s">
        <v>59</v>
      </c>
      <c r="G7" s="21"/>
    </row>
    <row r="9" spans="1:7" x14ac:dyDescent="0.25">
      <c r="A9" s="2" t="s">
        <v>12</v>
      </c>
      <c r="B9" s="2" t="s">
        <v>52</v>
      </c>
      <c r="D9" s="6" t="s">
        <v>53</v>
      </c>
      <c r="F9" s="8" t="s">
        <v>54</v>
      </c>
    </row>
    <row r="10" spans="1:7" x14ac:dyDescent="0.25">
      <c r="A10" s="1">
        <v>41550</v>
      </c>
      <c r="B10">
        <v>149</v>
      </c>
      <c r="D10" s="9">
        <f>AVERAGE(B10:B15)</f>
        <v>135</v>
      </c>
    </row>
    <row r="11" spans="1:7" x14ac:dyDescent="0.25">
      <c r="A11" s="1">
        <v>41551</v>
      </c>
      <c r="B11">
        <v>138</v>
      </c>
      <c r="D11" s="6" t="s">
        <v>55</v>
      </c>
    </row>
    <row r="12" spans="1:7" x14ac:dyDescent="0.25">
      <c r="A12" s="1">
        <v>41552</v>
      </c>
      <c r="B12">
        <v>125</v>
      </c>
      <c r="D12" s="9">
        <f>MAX(BloodPressureTableAnswer[Blood Pressure])</f>
        <v>149</v>
      </c>
    </row>
    <row r="13" spans="1:7" x14ac:dyDescent="0.25">
      <c r="A13" s="1">
        <v>41553</v>
      </c>
      <c r="B13">
        <v>119</v>
      </c>
    </row>
    <row r="14" spans="1:7" x14ac:dyDescent="0.25">
      <c r="A14" s="1">
        <v>41554</v>
      </c>
      <c r="B14">
        <v>148</v>
      </c>
    </row>
    <row r="15" spans="1:7" x14ac:dyDescent="0.25">
      <c r="A15" s="1">
        <v>41555</v>
      </c>
      <c r="B15">
        <v>131</v>
      </c>
    </row>
  </sheetData>
  <pageMargins left="0.7" right="0.7" top="0.75" bottom="0.75" header="0.3" footer="0.3"/>
  <pageSetup scale="16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3"/>
  <sheetViews>
    <sheetView zoomScale="115" zoomScaleNormal="115" workbookViewId="0">
      <selection activeCell="F8" sqref="F8"/>
    </sheetView>
  </sheetViews>
  <sheetFormatPr defaultRowHeight="15" x14ac:dyDescent="0.25"/>
  <cols>
    <col min="1" max="1" width="13.42578125" customWidth="1"/>
    <col min="2" max="2" width="15.28515625" customWidth="1"/>
    <col min="3" max="3" width="16" customWidth="1"/>
    <col min="4" max="5" width="11" customWidth="1"/>
    <col min="6" max="6" width="13.140625" customWidth="1"/>
    <col min="7" max="7" width="15.5703125" customWidth="1"/>
    <col min="8" max="8" width="11"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7" x14ac:dyDescent="0.25">
      <c r="A1" s="13" t="s">
        <v>60</v>
      </c>
      <c r="B1" s="14"/>
      <c r="C1" s="14"/>
      <c r="D1" s="14"/>
      <c r="E1" s="14"/>
      <c r="F1" s="14"/>
      <c r="G1" s="15"/>
    </row>
    <row r="2" spans="1:7" x14ac:dyDescent="0.25">
      <c r="A2" s="27" t="s">
        <v>6</v>
      </c>
      <c r="B2" s="17"/>
      <c r="C2" s="17"/>
      <c r="D2" s="17"/>
      <c r="E2" s="17"/>
      <c r="F2" s="17"/>
      <c r="G2" s="18"/>
    </row>
    <row r="3" spans="1:7" x14ac:dyDescent="0.25">
      <c r="A3" s="27" t="s">
        <v>62</v>
      </c>
      <c r="B3" s="17"/>
      <c r="C3" s="17"/>
      <c r="D3" s="17"/>
      <c r="E3" s="17"/>
      <c r="F3" s="17"/>
      <c r="G3" s="18"/>
    </row>
    <row r="4" spans="1:7" x14ac:dyDescent="0.25">
      <c r="A4" s="36" t="s">
        <v>7</v>
      </c>
      <c r="B4" s="20"/>
      <c r="C4" s="20"/>
      <c r="D4" s="20"/>
      <c r="E4" s="20"/>
      <c r="F4" s="20"/>
      <c r="G4" s="21"/>
    </row>
    <row r="5" spans="1:7" x14ac:dyDescent="0.25">
      <c r="A5" s="24"/>
    </row>
    <row r="7" spans="1:7" x14ac:dyDescent="0.25">
      <c r="A7" s="2" t="s">
        <v>26</v>
      </c>
      <c r="B7" s="2" t="s">
        <v>27</v>
      </c>
      <c r="C7" s="2" t="s">
        <v>28</v>
      </c>
      <c r="D7" s="2" t="s">
        <v>29</v>
      </c>
      <c r="F7" s="6" t="s">
        <v>27</v>
      </c>
      <c r="G7" s="6" t="s">
        <v>29</v>
      </c>
    </row>
    <row r="8" spans="1:7" x14ac:dyDescent="0.25">
      <c r="A8" t="str">
        <f>1000+ROWS(INDEX($A$8:$A$11,1):A8)&amp;UPPER(LEFT(B8,3))&amp;"-"&amp;C8</f>
        <v>1001BEL-GB</v>
      </c>
      <c r="B8" t="s">
        <v>30</v>
      </c>
      <c r="C8" t="s">
        <v>31</v>
      </c>
      <c r="D8" s="7">
        <v>26</v>
      </c>
      <c r="F8" s="8"/>
      <c r="G8" s="9"/>
    </row>
    <row r="9" spans="1:7" x14ac:dyDescent="0.25">
      <c r="A9" t="str">
        <f>1000+ROWS(INDEX($A$8:$A$11,1):A9)&amp;UPPER(LEFT(B9,3))&amp;"-"&amp;C9</f>
        <v>1002CAR-CR</v>
      </c>
      <c r="B9" t="s">
        <v>32</v>
      </c>
      <c r="C9" t="s">
        <v>33</v>
      </c>
      <c r="D9" s="7">
        <v>24.95</v>
      </c>
    </row>
    <row r="10" spans="1:7" x14ac:dyDescent="0.25">
      <c r="A10" t="str">
        <f>1000+ROWS(INDEX($A$8:$A$11,1):A10)&amp;UPPER(LEFT(B10,3))&amp;"-"&amp;C10</f>
        <v>1003QUA-TF</v>
      </c>
      <c r="B10" t="s">
        <v>34</v>
      </c>
      <c r="C10" t="s">
        <v>35</v>
      </c>
      <c r="D10" s="7">
        <v>37.5</v>
      </c>
    </row>
    <row r="11" spans="1:7" x14ac:dyDescent="0.25">
      <c r="A11" t="str">
        <f>1000+ROWS(INDEX($A$8:$A$11,1):A11)&amp;UPPER(LEFT(B11,3))&amp;"-"&amp;C11</f>
        <v>1004SUN-GB</v>
      </c>
      <c r="B11" t="s">
        <v>36</v>
      </c>
      <c r="C11" t="s">
        <v>31</v>
      </c>
      <c r="D11" s="7">
        <v>19</v>
      </c>
      <c r="F11" t="s">
        <v>108</v>
      </c>
    </row>
    <row r="12" spans="1:7" x14ac:dyDescent="0.25">
      <c r="F12" t="s">
        <v>102</v>
      </c>
    </row>
    <row r="13" spans="1:7" x14ac:dyDescent="0.25">
      <c r="F13" t="s">
        <v>103</v>
      </c>
    </row>
  </sheetData>
  <pageMargins left="0.7" right="0.7" top="0.75" bottom="0.75" header="0.3" footer="0.3"/>
  <pageSetup scale="1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zoomScale="115" zoomScaleNormal="115" workbookViewId="0">
      <selection activeCell="B10" sqref="B10"/>
    </sheetView>
  </sheetViews>
  <sheetFormatPr defaultRowHeight="15" x14ac:dyDescent="0.25"/>
  <cols>
    <col min="1" max="1" width="13.42578125" customWidth="1"/>
    <col min="2" max="2" width="15.28515625" customWidth="1"/>
    <col min="3" max="3" width="16" customWidth="1"/>
    <col min="4" max="5" width="11" customWidth="1"/>
    <col min="6" max="6" width="13.7109375" customWidth="1"/>
    <col min="7" max="7" width="15.5703125" customWidth="1"/>
    <col min="8" max="8" width="11" customWidth="1"/>
    <col min="10" max="10" width="11.28515625" bestFit="1" customWidth="1"/>
    <col min="11" max="11" width="11.42578125" customWidth="1"/>
    <col min="16" max="16" width="10.7109375" bestFit="1" customWidth="1"/>
    <col min="23" max="25" width="11.7109375" customWidth="1"/>
    <col min="29" max="29" width="10.7109375" bestFit="1" customWidth="1"/>
    <col min="30" max="30" width="12.5703125" customWidth="1"/>
    <col min="31" max="31" width="12.42578125" customWidth="1"/>
  </cols>
  <sheetData>
    <row r="1" spans="1:13" x14ac:dyDescent="0.25">
      <c r="A1" s="13" t="s">
        <v>60</v>
      </c>
      <c r="B1" s="14"/>
      <c r="C1" s="14"/>
      <c r="D1" s="14"/>
      <c r="E1" s="14"/>
      <c r="F1" s="14"/>
      <c r="G1" s="15"/>
    </row>
    <row r="2" spans="1:13" x14ac:dyDescent="0.25">
      <c r="A2" s="27" t="s">
        <v>6</v>
      </c>
      <c r="B2" s="17"/>
      <c r="C2" s="17"/>
      <c r="D2" s="17"/>
      <c r="E2" s="17"/>
      <c r="F2" s="17"/>
      <c r="G2" s="18"/>
    </row>
    <row r="3" spans="1:13" x14ac:dyDescent="0.25">
      <c r="A3" s="27" t="s">
        <v>62</v>
      </c>
      <c r="B3" s="17"/>
      <c r="C3" s="17"/>
      <c r="D3" s="17"/>
      <c r="E3" s="17"/>
      <c r="F3" s="17"/>
      <c r="G3" s="18"/>
    </row>
    <row r="4" spans="1:13" x14ac:dyDescent="0.25">
      <c r="A4" s="36" t="s">
        <v>7</v>
      </c>
      <c r="B4" s="20"/>
      <c r="C4" s="20"/>
      <c r="D4" s="20"/>
      <c r="E4" s="20"/>
      <c r="F4" s="20"/>
      <c r="G4" s="21"/>
    </row>
    <row r="5" spans="1:13" x14ac:dyDescent="0.25">
      <c r="A5" s="24"/>
    </row>
    <row r="7" spans="1:13" x14ac:dyDescent="0.25">
      <c r="A7" s="2" t="s">
        <v>26</v>
      </c>
      <c r="B7" s="2" t="s">
        <v>27</v>
      </c>
      <c r="C7" s="2" t="s">
        <v>28</v>
      </c>
      <c r="D7" s="2" t="s">
        <v>29</v>
      </c>
      <c r="F7" s="6" t="s">
        <v>26</v>
      </c>
      <c r="G7" s="6" t="s">
        <v>29</v>
      </c>
      <c r="M7" t="s">
        <v>107</v>
      </c>
    </row>
    <row r="8" spans="1:13" x14ac:dyDescent="0.25">
      <c r="A8" t="s">
        <v>109</v>
      </c>
      <c r="B8" t="s">
        <v>30</v>
      </c>
      <c r="C8" t="s">
        <v>31</v>
      </c>
      <c r="D8" s="7">
        <v>26</v>
      </c>
      <c r="F8" s="8" t="s">
        <v>114</v>
      </c>
      <c r="G8" s="34">
        <f>VLOOKUP(F8,VTableAnswer[],4,0)</f>
        <v>18</v>
      </c>
      <c r="M8" t="str">
        <f>1000+ROWS(INDEX($A$8:$A$13,1):A8)&amp;UPPER(LEFT(B8,3))&amp;"-"&amp;C8</f>
        <v>1001BEL-GB</v>
      </c>
    </row>
    <row r="9" spans="1:13" x14ac:dyDescent="0.25">
      <c r="A9" t="s">
        <v>105</v>
      </c>
      <c r="B9" t="s">
        <v>32</v>
      </c>
      <c r="C9" t="s">
        <v>33</v>
      </c>
      <c r="D9" s="7">
        <v>24.95</v>
      </c>
      <c r="M9" t="str">
        <f>1000+ROWS(INDEX($A$8:$A$13,1):A9)&amp;UPPER(LEFT(B9,3))&amp;"-"&amp;C9</f>
        <v>1002CAR-CR</v>
      </c>
    </row>
    <row r="10" spans="1:13" x14ac:dyDescent="0.25">
      <c r="A10" t="s">
        <v>106</v>
      </c>
      <c r="B10" t="s">
        <v>34</v>
      </c>
      <c r="C10" t="s">
        <v>35</v>
      </c>
      <c r="D10" s="7">
        <v>37.5</v>
      </c>
      <c r="M10" t="str">
        <f>1000+ROWS(INDEX($A$8:$A$13,1):A10)&amp;UPPER(LEFT(B10,3))&amp;"-"&amp;C10</f>
        <v>1003QUA-TF</v>
      </c>
    </row>
    <row r="11" spans="1:13" x14ac:dyDescent="0.25">
      <c r="A11" t="s">
        <v>104</v>
      </c>
      <c r="B11" t="s">
        <v>36</v>
      </c>
      <c r="C11" t="s">
        <v>31</v>
      </c>
      <c r="D11" s="7">
        <v>19</v>
      </c>
      <c r="F11" t="s">
        <v>108</v>
      </c>
      <c r="M11" t="str">
        <f>1000+ROWS(INDEX($A$8:$A$13,1):A11)&amp;UPPER(LEFT(B11,3))&amp;"-"&amp;C11</f>
        <v>1004SUN-GB</v>
      </c>
    </row>
    <row r="12" spans="1:13" x14ac:dyDescent="0.25">
      <c r="A12" t="s">
        <v>110</v>
      </c>
      <c r="B12" t="s">
        <v>111</v>
      </c>
      <c r="C12" t="s">
        <v>33</v>
      </c>
      <c r="D12" s="7">
        <v>25</v>
      </c>
      <c r="F12" t="s">
        <v>102</v>
      </c>
    </row>
    <row r="13" spans="1:13" x14ac:dyDescent="0.25">
      <c r="A13" t="s">
        <v>114</v>
      </c>
      <c r="B13" t="s">
        <v>115</v>
      </c>
      <c r="C13" t="s">
        <v>35</v>
      </c>
      <c r="D13" s="7">
        <v>18</v>
      </c>
      <c r="F13" t="s">
        <v>103</v>
      </c>
    </row>
    <row r="15" spans="1:13" x14ac:dyDescent="0.25">
      <c r="F15" s="53" t="s">
        <v>28</v>
      </c>
      <c r="G15" t="s">
        <v>113</v>
      </c>
    </row>
    <row r="16" spans="1:13" x14ac:dyDescent="0.25">
      <c r="F16" t="s">
        <v>33</v>
      </c>
      <c r="G16" s="35">
        <v>24.975000000000001</v>
      </c>
    </row>
    <row r="17" spans="6:7" x14ac:dyDescent="0.25">
      <c r="F17" t="s">
        <v>31</v>
      </c>
      <c r="G17" s="35">
        <v>22.5</v>
      </c>
    </row>
    <row r="18" spans="6:7" x14ac:dyDescent="0.25">
      <c r="F18" t="s">
        <v>35</v>
      </c>
      <c r="G18" s="35">
        <v>27.75</v>
      </c>
    </row>
    <row r="19" spans="6:7" x14ac:dyDescent="0.25">
      <c r="F19" t="s">
        <v>112</v>
      </c>
      <c r="G19" s="35">
        <v>25.074999999999999</v>
      </c>
    </row>
  </sheetData>
  <dataValidations disablePrompts="1" count="1">
    <dataValidation type="list" allowBlank="1" showInputMessage="1" showErrorMessage="1" sqref="F8">
      <formula1>$A$8:$A$13</formula1>
    </dataValidation>
  </dataValidations>
  <pageMargins left="0.7" right="0.7" top="0.75" bottom="0.75" header="0.3" footer="0.3"/>
  <pageSetup scale="160"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
  <sheetViews>
    <sheetView zoomScale="160" zoomScaleNormal="160" workbookViewId="0">
      <selection activeCell="F8" sqref="F8"/>
    </sheetView>
  </sheetViews>
  <sheetFormatPr defaultRowHeight="15" x14ac:dyDescent="0.25"/>
  <cols>
    <col min="1" max="1" width="9.85546875" bestFit="1" customWidth="1"/>
    <col min="2" max="2" width="11.85546875" bestFit="1" customWidth="1"/>
    <col min="3" max="3" width="11.140625" bestFit="1" customWidth="1"/>
    <col min="4" max="4" width="8" bestFit="1" customWidth="1"/>
    <col min="5" max="5" width="7.7109375" customWidth="1"/>
    <col min="6" max="6" width="11.140625" bestFit="1" customWidth="1"/>
  </cols>
  <sheetData>
    <row r="1" spans="1:6" x14ac:dyDescent="0.25">
      <c r="A1" s="2" t="s">
        <v>12</v>
      </c>
      <c r="B1" s="2" t="s">
        <v>13</v>
      </c>
      <c r="C1" s="2" t="s">
        <v>64</v>
      </c>
      <c r="D1" s="2" t="s">
        <v>63</v>
      </c>
      <c r="E1" s="2" t="s">
        <v>29</v>
      </c>
      <c r="F1" s="2" t="s">
        <v>65</v>
      </c>
    </row>
    <row r="2" spans="1:6" x14ac:dyDescent="0.25">
      <c r="A2" s="1">
        <v>41550</v>
      </c>
      <c r="B2" t="s">
        <v>66</v>
      </c>
      <c r="C2" t="s">
        <v>67</v>
      </c>
      <c r="D2">
        <v>3</v>
      </c>
      <c r="E2" s="7">
        <v>12</v>
      </c>
      <c r="F2" s="7">
        <f>HDSalesTable[[#This Row],[Units]]*HDSalesTable[[#This Row],[Price]]</f>
        <v>36</v>
      </c>
    </row>
    <row r="3" spans="1:6" x14ac:dyDescent="0.25">
      <c r="A3" s="1">
        <v>41550</v>
      </c>
      <c r="B3" t="s">
        <v>68</v>
      </c>
      <c r="C3" t="s">
        <v>69</v>
      </c>
      <c r="D3">
        <v>6</v>
      </c>
      <c r="E3" s="7">
        <v>32</v>
      </c>
      <c r="F3" s="7">
        <f>HDSalesTable[[#This Row],[Units]]*HDSalesTable[[#This Row],[Price]]</f>
        <v>192</v>
      </c>
    </row>
    <row r="4" spans="1:6" x14ac:dyDescent="0.25">
      <c r="A4" s="1">
        <v>41546</v>
      </c>
      <c r="B4" t="s">
        <v>70</v>
      </c>
      <c r="C4" t="s">
        <v>67</v>
      </c>
      <c r="D4">
        <v>14</v>
      </c>
      <c r="E4" s="7">
        <v>13.5</v>
      </c>
      <c r="F4" s="7">
        <f>HDSalesTable[[#This Row],[Units]]*HDSalesTable[[#This Row],[Price]]</f>
        <v>189</v>
      </c>
    </row>
    <row r="5" spans="1:6" x14ac:dyDescent="0.25">
      <c r="A5" s="1">
        <v>41540</v>
      </c>
      <c r="B5" t="s">
        <v>70</v>
      </c>
      <c r="C5" t="s">
        <v>71</v>
      </c>
      <c r="D5">
        <v>2</v>
      </c>
      <c r="E5" s="7">
        <v>52</v>
      </c>
      <c r="F5" s="7">
        <f>HDSalesTable[[#This Row],[Units]]*HDSalesTable[[#This Row],[Price]]</f>
        <v>104</v>
      </c>
    </row>
    <row r="6" spans="1:6" x14ac:dyDescent="0.25">
      <c r="A6" s="1">
        <v>41547</v>
      </c>
      <c r="B6" t="s">
        <v>72</v>
      </c>
      <c r="C6" t="s">
        <v>69</v>
      </c>
      <c r="D6">
        <v>8</v>
      </c>
      <c r="E6" s="7">
        <v>31</v>
      </c>
      <c r="F6" s="7">
        <f>HDSalesTable[[#This Row],[Units]]*HDSalesTable[[#This Row],[Price]]</f>
        <v>248</v>
      </c>
    </row>
    <row r="7" spans="1:6" x14ac:dyDescent="0.25">
      <c r="A7" s="1">
        <v>41548</v>
      </c>
      <c r="B7" t="s">
        <v>66</v>
      </c>
      <c r="C7" t="s">
        <v>71</v>
      </c>
      <c r="D7">
        <v>16</v>
      </c>
      <c r="E7" s="7">
        <v>49</v>
      </c>
      <c r="F7" s="7">
        <f>HDSalesTable[[#This Row],[Units]]*HDSalesTable[[#This Row],[Price]]</f>
        <v>784</v>
      </c>
    </row>
    <row r="8" spans="1:6" x14ac:dyDescent="0.25">
      <c r="A8" s="1">
        <v>41549</v>
      </c>
      <c r="B8" t="s">
        <v>73</v>
      </c>
      <c r="C8" t="s">
        <v>67</v>
      </c>
      <c r="D8">
        <v>12</v>
      </c>
      <c r="E8" s="7">
        <v>12.75</v>
      </c>
      <c r="F8" s="7">
        <f>HDSalesTable[[#This Row],[Units]]*HDSalesTable[[#This Row],[Price]]</f>
        <v>153</v>
      </c>
    </row>
    <row r="9" spans="1:6" x14ac:dyDescent="0.25">
      <c r="D9">
        <f>SUBTOTAL(109,HDSalesTable[Units])</f>
        <v>61</v>
      </c>
      <c r="F9" s="35">
        <f>SUBTOTAL(109,HDSalesTable[Revenue])</f>
        <v>1706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12"/>
  <sheetViews>
    <sheetView zoomScale="160" zoomScaleNormal="160" workbookViewId="0">
      <selection activeCell="B5" sqref="B5"/>
    </sheetView>
  </sheetViews>
  <sheetFormatPr defaultRowHeight="15" x14ac:dyDescent="0.25"/>
  <cols>
    <col min="1" max="1" width="26.140625" customWidth="1"/>
    <col min="2" max="2" width="10" bestFit="1" customWidth="1"/>
  </cols>
  <sheetData>
    <row r="1" spans="1:8" x14ac:dyDescent="0.25">
      <c r="A1" s="13" t="s">
        <v>11</v>
      </c>
      <c r="B1" s="14"/>
      <c r="C1" s="14"/>
      <c r="D1" s="14"/>
      <c r="E1" s="14"/>
      <c r="F1" s="14"/>
      <c r="G1" s="14"/>
      <c r="H1" s="15"/>
    </row>
    <row r="2" spans="1:8" x14ac:dyDescent="0.25">
      <c r="A2" s="16" t="s">
        <v>9</v>
      </c>
      <c r="B2" s="17"/>
      <c r="C2" s="17"/>
      <c r="D2" s="17"/>
      <c r="E2" s="17"/>
      <c r="F2" s="17"/>
      <c r="G2" s="17"/>
      <c r="H2" s="18"/>
    </row>
    <row r="3" spans="1:8" x14ac:dyDescent="0.25">
      <c r="A3" s="19" t="s">
        <v>10</v>
      </c>
      <c r="B3" s="20"/>
      <c r="C3" s="20"/>
      <c r="D3" s="20"/>
      <c r="E3" s="20"/>
      <c r="F3" s="20"/>
      <c r="G3" s="20"/>
      <c r="H3" s="21"/>
    </row>
    <row r="5" spans="1:8" x14ac:dyDescent="0.25">
      <c r="A5" s="8" t="s">
        <v>75</v>
      </c>
      <c r="B5" s="34"/>
      <c r="D5" t="s">
        <v>83</v>
      </c>
    </row>
    <row r="6" spans="1:8" x14ac:dyDescent="0.25">
      <c r="A6" s="8" t="s">
        <v>74</v>
      </c>
      <c r="B6" s="33"/>
      <c r="D6" t="s">
        <v>84</v>
      </c>
    </row>
    <row r="7" spans="1:8" x14ac:dyDescent="0.25">
      <c r="A7" s="8" t="s">
        <v>77</v>
      </c>
      <c r="B7" s="9"/>
      <c r="D7" t="s">
        <v>85</v>
      </c>
    </row>
    <row r="8" spans="1:8" x14ac:dyDescent="0.25">
      <c r="A8" s="8" t="s">
        <v>76</v>
      </c>
      <c r="B8" s="9"/>
      <c r="D8" t="s">
        <v>86</v>
      </c>
    </row>
    <row r="9" spans="1:8" x14ac:dyDescent="0.25">
      <c r="A9" s="8" t="s">
        <v>119</v>
      </c>
      <c r="B9" s="9"/>
      <c r="D9" t="s">
        <v>87</v>
      </c>
    </row>
    <row r="10" spans="1:8" x14ac:dyDescent="0.25">
      <c r="A10" s="8" t="s">
        <v>118</v>
      </c>
      <c r="B10" s="9"/>
      <c r="D10" t="s">
        <v>116</v>
      </c>
    </row>
    <row r="11" spans="1:8" x14ac:dyDescent="0.25">
      <c r="A11" s="8" t="s">
        <v>118</v>
      </c>
      <c r="B11" s="9"/>
      <c r="D11" t="s">
        <v>117</v>
      </c>
    </row>
    <row r="12" spans="1:8" x14ac:dyDescent="0.25">
      <c r="D12" t="s">
        <v>79</v>
      </c>
      <c r="H1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Tables</vt:lpstr>
      <vt:lpstr>T(1)</vt:lpstr>
      <vt:lpstr>T(1an)</vt:lpstr>
      <vt:lpstr>T(2)</vt:lpstr>
      <vt:lpstr>T(2an)</vt:lpstr>
      <vt:lpstr>T(3)</vt:lpstr>
      <vt:lpstr>T(3an)</vt:lpstr>
      <vt:lpstr>Data</vt:lpstr>
      <vt:lpstr>T(4)</vt:lpstr>
      <vt:lpstr>T4an)</vt:lpstr>
      <vt:lpstr>T(5)</vt:lpstr>
      <vt:lpstr>T(5an)</vt:lpstr>
      <vt:lpstr>T(6)</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2013-10-03T22:48:57Z</dcterms:created>
  <dcterms:modified xsi:type="dcterms:W3CDTF">2015-04-08T18:10:11Z</dcterms:modified>
</cp:coreProperties>
</file>