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6" yWindow="60" windowWidth="15168" windowHeight="8304" activeTab="1"/>
  </bookViews>
  <sheets>
    <sheet name="Topics" sheetId="2" r:id="rId1"/>
    <sheet name="HT-z-upper" sheetId="3" r:id="rId2"/>
    <sheet name="HT-z-upper (an)" sheetId="11" r:id="rId3"/>
    <sheet name="HT-z-upper (anxxx)" sheetId="10" state="hidden" r:id="rId4"/>
  </sheets>
  <definedNames>
    <definedName name="ShowFormula">GET.CELL(6,!XFC1)</definedName>
  </definedNames>
  <calcPr calcId="145621"/>
</workbook>
</file>

<file path=xl/calcChain.xml><?xml version="1.0" encoding="utf-8"?>
<calcChain xmlns="http://schemas.openxmlformats.org/spreadsheetml/2006/main">
  <c r="B54" i="11" l="1"/>
  <c r="B52" i="11"/>
  <c r="B50" i="11"/>
  <c r="C35" i="11"/>
  <c r="F34" i="11"/>
  <c r="D32" i="11"/>
  <c r="D43" i="11" s="1"/>
  <c r="D31" i="11"/>
  <c r="D30" i="11"/>
  <c r="D34" i="11" s="1"/>
  <c r="F29" i="11"/>
  <c r="F21" i="11"/>
  <c r="F20" i="11"/>
  <c r="B19" i="11"/>
  <c r="B54" i="10"/>
  <c r="B52" i="10"/>
  <c r="B50" i="10"/>
  <c r="C35" i="10"/>
  <c r="F34" i="10"/>
  <c r="D32" i="10"/>
  <c r="D43" i="10" s="1"/>
  <c r="D31" i="10"/>
  <c r="D30" i="10"/>
  <c r="D34" i="10" s="1"/>
  <c r="D35" i="10" s="1"/>
  <c r="D39" i="10" s="1"/>
  <c r="F29" i="10"/>
  <c r="F21" i="10"/>
  <c r="F20" i="10"/>
  <c r="B19" i="10"/>
  <c r="D35" i="11" l="1"/>
  <c r="D39" i="11" s="1"/>
  <c r="C35" i="3"/>
  <c r="F34" i="3"/>
  <c r="F29" i="3"/>
</calcChain>
</file>

<file path=xl/comments1.xml><?xml version="1.0" encoding="utf-8"?>
<comments xmlns="http://schemas.openxmlformats.org/spreadsheetml/2006/main">
  <authors>
    <author>Michael Girvin</author>
  </authors>
  <commentList>
    <comment ref="E26" authorId="0">
      <text/>
    </comment>
    <comment ref="E35" authorId="0">
      <text/>
    </comment>
  </commentList>
</comments>
</file>

<file path=xl/comments2.xml><?xml version="1.0" encoding="utf-8"?>
<comments xmlns="http://schemas.openxmlformats.org/spreadsheetml/2006/main">
  <authors>
    <author>Michael Girvin</author>
  </authors>
  <commentList>
    <comment ref="E26" authorId="0">
      <text/>
    </comment>
    <comment ref="E35" authorId="0">
      <text/>
    </comment>
  </commentList>
</comments>
</file>

<file path=xl/comments3.xml><?xml version="1.0" encoding="utf-8"?>
<comments xmlns="http://schemas.openxmlformats.org/spreadsheetml/2006/main">
  <authors>
    <author>Michael Girvin</author>
  </authors>
  <commentList>
    <comment ref="E26" authorId="0">
      <text/>
    </comment>
    <comment ref="E35" authorId="0">
      <text/>
    </comment>
  </commentList>
</comments>
</file>

<file path=xl/sharedStrings.xml><?xml version="1.0" encoding="utf-8"?>
<sst xmlns="http://schemas.openxmlformats.org/spreadsheetml/2006/main" count="216" uniqueCount="82">
  <si>
    <t>5 Steps in Hypothesis Testing</t>
  </si>
  <si>
    <t>P-value method</t>
  </si>
  <si>
    <t>Critical value method</t>
  </si>
  <si>
    <r>
      <t xml:space="preserve">Sigma Known: use </t>
    </r>
    <r>
      <rPr>
        <b/>
        <sz val="11"/>
        <color theme="1"/>
        <rFont val="Calibri"/>
        <family val="2"/>
        <scheme val="minor"/>
      </rPr>
      <t>z Distribution</t>
    </r>
  </si>
  <si>
    <r>
      <t xml:space="preserve">Proportion when 4 Binomial Tests are met: use </t>
    </r>
    <r>
      <rPr>
        <b/>
        <sz val="11"/>
        <color theme="1"/>
        <rFont val="Calibri"/>
        <family val="2"/>
        <scheme val="minor"/>
      </rPr>
      <t>z Distribtion</t>
    </r>
  </si>
  <si>
    <r>
      <t xml:space="preserve">Sigma NOT Known: use </t>
    </r>
    <r>
      <rPr>
        <b/>
        <sz val="11"/>
        <color theme="1"/>
        <rFont val="Calibri"/>
        <family val="2"/>
        <scheme val="minor"/>
      </rPr>
      <t>t Distribution</t>
    </r>
  </si>
  <si>
    <r>
      <t xml:space="preserve">Mew = population mean = </t>
    </r>
    <r>
      <rPr>
        <b/>
        <sz val="11"/>
        <color theme="1"/>
        <rFont val="Arial"/>
        <family val="2"/>
      </rPr>
      <t>μ</t>
    </r>
  </si>
  <si>
    <r>
      <t xml:space="preserve">Sigma = population standard deviation = </t>
    </r>
    <r>
      <rPr>
        <b/>
        <sz val="11"/>
        <color theme="1"/>
        <rFont val="Symbol"/>
        <family val="1"/>
        <charset val="2"/>
      </rPr>
      <t>s</t>
    </r>
  </si>
  <si>
    <r>
      <t xml:space="preserve">Standard Error = Standard Deviation for the Sampling distribution of Xbar = </t>
    </r>
    <r>
      <rPr>
        <b/>
        <sz val="11"/>
        <color theme="1"/>
        <rFont val="Calibri"/>
        <family val="2"/>
        <scheme val="minor"/>
      </rPr>
      <t>SE</t>
    </r>
  </si>
  <si>
    <r>
      <t xml:space="preserve">Hypothesized Value of Population Mean = </t>
    </r>
    <r>
      <rPr>
        <sz val="11"/>
        <color theme="1"/>
        <rFont val="Arial"/>
        <family val="2"/>
      </rPr>
      <t>μ</t>
    </r>
    <r>
      <rPr>
        <vertAlign val="subscript"/>
        <sz val="11"/>
        <color theme="1"/>
        <rFont val="Calibri"/>
        <family val="2"/>
      </rPr>
      <t>0</t>
    </r>
    <r>
      <rPr>
        <sz val="11"/>
        <color theme="1"/>
        <rFont val="Calibri"/>
        <family val="2"/>
        <scheme val="minor"/>
      </rPr>
      <t xml:space="preserve"> = Assumed Value of Population Mean used for testing procedure</t>
    </r>
  </si>
  <si>
    <r>
      <t xml:space="preserve">sample size = </t>
    </r>
    <r>
      <rPr>
        <b/>
        <sz val="11"/>
        <color theme="1"/>
        <rFont val="Calibri"/>
        <family val="2"/>
        <scheme val="minor"/>
      </rPr>
      <t>n</t>
    </r>
  </si>
  <si>
    <r>
      <t xml:space="preserve">Sample Mean = </t>
    </r>
    <r>
      <rPr>
        <b/>
        <sz val="11"/>
        <color theme="1"/>
        <rFont val="Calibri"/>
        <family val="2"/>
        <scheme val="minor"/>
      </rPr>
      <t>Xbar</t>
    </r>
  </si>
  <si>
    <r>
      <t xml:space="preserve">Sample Standard Deviation (for when sigma not known) = </t>
    </r>
    <r>
      <rPr>
        <b/>
        <sz val="11"/>
        <color theme="1"/>
        <rFont val="Calibri"/>
        <family val="2"/>
        <scheme val="minor"/>
      </rPr>
      <t>s</t>
    </r>
  </si>
  <si>
    <r>
      <t xml:space="preserve">Alpha = </t>
    </r>
    <r>
      <rPr>
        <b/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</rPr>
      <t xml:space="preserve"> = Risk of rejecting H</t>
    </r>
    <r>
      <rPr>
        <vertAlign val="subscript"/>
        <sz val="11"/>
        <color theme="1"/>
        <rFont val="Calibri"/>
        <family val="2"/>
      </rPr>
      <t>0</t>
    </r>
    <r>
      <rPr>
        <sz val="11"/>
        <color theme="1"/>
        <rFont val="Calibri"/>
        <family val="2"/>
      </rPr>
      <t xml:space="preserve"> when it is actually true = Type 1 Error</t>
    </r>
  </si>
  <si>
    <r>
      <t>Test Statistic = Used to determine whether to reject 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and accept H</t>
    </r>
    <r>
      <rPr>
        <vertAlign val="subscript"/>
        <sz val="11"/>
        <color theme="1"/>
        <rFont val="Calibri"/>
        <family val="2"/>
        <scheme val="minor"/>
      </rPr>
      <t xml:space="preserve">a </t>
    </r>
    <r>
      <rPr>
        <sz val="11"/>
        <color theme="1"/>
        <rFont val="Calibri"/>
        <family val="2"/>
        <scheme val="minor"/>
      </rPr>
      <t>= Number of SE above or below hypothesized mean</t>
    </r>
  </si>
  <si>
    <r>
      <t xml:space="preserve">Use </t>
    </r>
    <r>
      <rPr>
        <b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test statistic if Sigma NOT known or can be estimated</t>
    </r>
  </si>
  <si>
    <t>Hypothesis Test (Significance Test)</t>
  </si>
  <si>
    <t>Point of view:</t>
  </si>
  <si>
    <t>Considering:</t>
  </si>
  <si>
    <t>Goal:</t>
  </si>
  <si>
    <r>
      <t>Step 1: List H</t>
    </r>
    <r>
      <rPr>
        <b/>
        <vertAlign val="subscript"/>
        <sz val="11"/>
        <color theme="0"/>
        <rFont val="Calibri"/>
        <family val="2"/>
        <scheme val="minor"/>
      </rPr>
      <t>0</t>
    </r>
    <r>
      <rPr>
        <b/>
        <sz val="11"/>
        <color theme="0"/>
        <rFont val="Calibri"/>
        <family val="2"/>
        <scheme val="minor"/>
      </rPr>
      <t xml:space="preserve"> and H</t>
    </r>
    <r>
      <rPr>
        <b/>
        <vertAlign val="subscript"/>
        <sz val="11"/>
        <color theme="0"/>
        <rFont val="Calibri"/>
        <family val="2"/>
        <scheme val="minor"/>
      </rPr>
      <t>a</t>
    </r>
  </si>
  <si>
    <r>
      <t>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: </t>
    </r>
    <r>
      <rPr>
        <sz val="11"/>
        <color theme="1"/>
        <rFont val="Arial"/>
        <family val="2"/>
      </rPr>
      <t>μ</t>
    </r>
  </si>
  <si>
    <r>
      <t>H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: </t>
    </r>
    <r>
      <rPr>
        <sz val="11"/>
        <color theme="1"/>
        <rFont val="Arial"/>
        <family val="2"/>
      </rPr>
      <t>μ</t>
    </r>
  </si>
  <si>
    <t>Step 2: Select Alpha</t>
  </si>
  <si>
    <t>Alpha =</t>
  </si>
  <si>
    <t>Step 3: Draw Picture, Collect Data, Calculate Sample Statistics, Calculate Test Statistic</t>
  </si>
  <si>
    <t>Hypothesized Mean = μ0 =</t>
  </si>
  <si>
    <r>
      <t xml:space="preserve">Sigma = </t>
    </r>
    <r>
      <rPr>
        <sz val="11"/>
        <color theme="0"/>
        <rFont val="Symbol"/>
        <family val="1"/>
        <charset val="2"/>
      </rPr>
      <t>s</t>
    </r>
    <r>
      <rPr>
        <sz val="11"/>
        <color theme="0"/>
        <rFont val="Calibri"/>
        <family val="2"/>
      </rPr>
      <t xml:space="preserve"> =</t>
    </r>
  </si>
  <si>
    <t>Sample SD = s</t>
  </si>
  <si>
    <t>Test Statistic To Use:</t>
  </si>
  <si>
    <t>z</t>
  </si>
  <si>
    <t>sample size = n</t>
  </si>
  <si>
    <t>Sample Mean = Xbar</t>
  </si>
  <si>
    <r>
      <t xml:space="preserve">Alpha = </t>
    </r>
    <r>
      <rPr>
        <sz val="11"/>
        <color theme="0"/>
        <rFont val="Symbol"/>
        <family val="1"/>
        <charset val="2"/>
      </rPr>
      <t>a</t>
    </r>
    <r>
      <rPr>
        <sz val="11"/>
        <color theme="0"/>
        <rFont val="Calibri"/>
        <family val="2"/>
        <scheme val="minor"/>
      </rPr>
      <t xml:space="preserve"> =</t>
    </r>
  </si>
  <si>
    <t>Type of Test</t>
  </si>
  <si>
    <t>One Tail To Left</t>
  </si>
  <si>
    <t>SE</t>
  </si>
  <si>
    <r>
      <t xml:space="preserve"> =(Xbar - </t>
    </r>
    <r>
      <rPr>
        <sz val="11"/>
        <color theme="1"/>
        <rFont val="Arial"/>
        <family val="2"/>
      </rPr>
      <t>μ</t>
    </r>
    <r>
      <rPr>
        <vertAlign val="subscript"/>
        <sz val="11"/>
        <color theme="1"/>
        <rFont val="Calibri"/>
        <family val="2"/>
      </rPr>
      <t>0</t>
    </r>
    <r>
      <rPr>
        <sz val="11"/>
        <color theme="1"/>
        <rFont val="Calibri"/>
        <family val="2"/>
      </rPr>
      <t>)/SE</t>
    </r>
  </si>
  <si>
    <t>Sample Error in numerator, Standard Deviations in Denominator = "How Many SD above or below Hypothesized Pop Mean</t>
  </si>
  <si>
    <t>Step 4: Create p-value Rejection Rule and calculate p-value</t>
  </si>
  <si>
    <t>Rejection Rule:</t>
  </si>
  <si>
    <r>
      <t>p-value &lt;= alpha, Reject H</t>
    </r>
    <r>
      <rPr>
        <vertAlign val="subscript"/>
        <sz val="1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 xml:space="preserve"> and accept H</t>
    </r>
    <r>
      <rPr>
        <vertAlign val="subscript"/>
        <sz val="11"/>
        <rFont val="Calibri"/>
        <family val="2"/>
        <scheme val="minor"/>
      </rPr>
      <t xml:space="preserve">a </t>
    </r>
    <r>
      <rPr>
        <sz val="11"/>
        <rFont val="Calibri"/>
        <family val="2"/>
        <scheme val="minor"/>
      </rPr>
      <t>, otherwise Fail to Reject H</t>
    </r>
    <r>
      <rPr>
        <vertAlign val="subscript"/>
        <sz val="11"/>
        <rFont val="Calibri"/>
        <family val="2"/>
        <scheme val="minor"/>
      </rPr>
      <t>0</t>
    </r>
  </si>
  <si>
    <t>p-value One Tail To Left</t>
  </si>
  <si>
    <t>Step 4: Calculate Critical Value and Critical Value Rejection Rule</t>
  </si>
  <si>
    <r>
      <t>Test Statistic &lt;= Critical Value, Reject H</t>
    </r>
    <r>
      <rPr>
        <vertAlign val="subscript"/>
        <sz val="1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 xml:space="preserve"> and accept H</t>
    </r>
    <r>
      <rPr>
        <vertAlign val="subscript"/>
        <sz val="11"/>
        <rFont val="Calibri"/>
        <family val="2"/>
        <scheme val="minor"/>
      </rPr>
      <t xml:space="preserve">a </t>
    </r>
    <r>
      <rPr>
        <sz val="11"/>
        <rFont val="Calibri"/>
        <family val="2"/>
        <scheme val="minor"/>
      </rPr>
      <t>, otherwise Fail to Reject H</t>
    </r>
    <r>
      <rPr>
        <vertAlign val="subscript"/>
        <sz val="11"/>
        <rFont val="Calibri"/>
        <family val="2"/>
        <scheme val="minor"/>
      </rPr>
      <t>0</t>
    </r>
  </si>
  <si>
    <t>Critical Value One Tail To Left</t>
  </si>
  <si>
    <t>Step 5: Write Conclusion</t>
  </si>
  <si>
    <r>
      <t xml:space="preserve">Use </t>
    </r>
    <r>
      <rPr>
        <b/>
        <sz val="11"/>
        <color theme="1"/>
        <rFont val="Calibri"/>
        <family val="2"/>
        <scheme val="minor"/>
      </rPr>
      <t>z</t>
    </r>
    <r>
      <rPr>
        <sz val="11"/>
        <color theme="1"/>
        <rFont val="Calibri"/>
        <family val="2"/>
        <scheme val="minor"/>
      </rPr>
      <t xml:space="preserve"> test statistic if Sigma known or can be estimated, or you are significance Testing a Proportion and all 4 binomial tests have been met</t>
    </r>
  </si>
  <si>
    <t>One Tail To Right</t>
  </si>
  <si>
    <t>Two Tail</t>
  </si>
  <si>
    <t>Standard Error = Standard Deviation for the Sampling distribution of Xbar = SE</t>
  </si>
  <si>
    <r>
      <t>At alpha = 0.05, 5% risk of rejecting 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even though it was true, if we reject Mew &lt;= $85,000, about 5 out of 100 times we will be incorrect.</t>
    </r>
  </si>
  <si>
    <t>Probability of getting Test Statistic or higher</t>
  </si>
  <si>
    <t>This is the hurdle Point</t>
  </si>
  <si>
    <t xml:space="preserve"> &lt;=</t>
  </si>
  <si>
    <t xml:space="preserve"> &gt;</t>
  </si>
  <si>
    <t xml:space="preserve"> =1-NORM.S.DIST(z,1)</t>
  </si>
  <si>
    <r>
      <t>Test Statistic &gt;= Critical Value, Reject H</t>
    </r>
    <r>
      <rPr>
        <vertAlign val="subscript"/>
        <sz val="1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 xml:space="preserve"> and accept H</t>
    </r>
    <r>
      <rPr>
        <vertAlign val="subscript"/>
        <sz val="11"/>
        <rFont val="Calibri"/>
        <family val="2"/>
        <scheme val="minor"/>
      </rPr>
      <t xml:space="preserve">a </t>
    </r>
    <r>
      <rPr>
        <sz val="11"/>
        <rFont val="Calibri"/>
        <family val="2"/>
        <scheme val="minor"/>
      </rPr>
      <t>, otherwise Fail to Reject H</t>
    </r>
    <r>
      <rPr>
        <vertAlign val="subscript"/>
        <sz val="11"/>
        <rFont val="Calibri"/>
        <family val="2"/>
        <scheme val="minor"/>
      </rPr>
      <t>0</t>
    </r>
  </si>
  <si>
    <t>Sample Salaries</t>
  </si>
  <si>
    <t>A statement from an official report said that Realtors make $85,000 a year (national mean). Researcher thinks that Realtors in the Des Moines area have a mean annual salary of more than 85,000 a year. At alpha = .05, sigma = $12,549, n = 36 and sample mean = $88,595, can we conclude that realtors in the Des Moines area make more than $85,000?</t>
  </si>
  <si>
    <t>Population of Des Moines Realtors</t>
  </si>
  <si>
    <t>Researcher who believes that Des Moines realtors have an annual mean greater than $85,000</t>
  </si>
  <si>
    <t>Run Hypothesis test to provide statistical evidence to support the claim that Des Moines</t>
  </si>
  <si>
    <t>Realtors have an annual mean salary of more than $85,000. Mew &gt; 85000 &gt;&gt;&gt; 1 tail right</t>
  </si>
  <si>
    <t>Because the p-value of 0.043 &lt;= alpha of 0.05, we reject H0 and accept Ha.</t>
  </si>
  <si>
    <t>Because the test statistic of 1.72 &gt;= critical value of 1.645, we reject H0 and accept Ha.</t>
  </si>
  <si>
    <t>greater than the national mean.</t>
  </si>
  <si>
    <t>At an alpha of 0.05, our sample mean of $88,595 provides statistically significant evidence that</t>
  </si>
  <si>
    <t>the mean annual salary for realtors in Des Moines is greater than the national mean.</t>
  </si>
  <si>
    <t>We do run a 5% risk of a Type 1 Error that we might say that the mean annual salary for</t>
  </si>
  <si>
    <t>realtors in Des Moines is greater than $85,00, when it is not greater than $85,000.</t>
  </si>
  <si>
    <t>The statistical evidence suggests that the mean annual salary for realtors in Des Moines is</t>
  </si>
  <si>
    <t>.</t>
  </si>
  <si>
    <t>NA</t>
  </si>
  <si>
    <t xml:space="preserve"> =AVERAGE(values)</t>
  </si>
  <si>
    <t xml:space="preserve"> =NORM.S.INV(1-alpha)</t>
  </si>
  <si>
    <r>
      <t xml:space="preserve">Alpha = </t>
    </r>
    <r>
      <rPr>
        <b/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</rPr>
      <t xml:space="preserve"> = Risk of rejecting (Original Statement) H</t>
    </r>
    <r>
      <rPr>
        <vertAlign val="subscript"/>
        <sz val="11"/>
        <color theme="1"/>
        <rFont val="Calibri"/>
        <family val="2"/>
      </rPr>
      <t>0</t>
    </r>
    <r>
      <rPr>
        <sz val="11"/>
        <color theme="1"/>
        <rFont val="Calibri"/>
        <family val="2"/>
      </rPr>
      <t xml:space="preserve"> when it is actually true = Type 1 Error</t>
    </r>
  </si>
  <si>
    <r>
      <t xml:space="preserve">Realtors have an annual mean salary of more than $85,000. </t>
    </r>
    <r>
      <rPr>
        <b/>
        <sz val="11"/>
        <color theme="1"/>
        <rFont val="Calibri"/>
        <family val="2"/>
        <scheme val="minor"/>
      </rPr>
      <t>Mew &gt; 85000</t>
    </r>
    <r>
      <rPr>
        <sz val="11"/>
        <color theme="1"/>
        <rFont val="Calibri"/>
        <family val="2"/>
        <scheme val="minor"/>
      </rPr>
      <t xml:space="preserve"> &gt;&gt;&gt; 1 tail right</t>
    </r>
  </si>
  <si>
    <r>
      <t>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: </t>
    </r>
    <r>
      <rPr>
        <sz val="11"/>
        <color theme="1"/>
        <rFont val="Arial"/>
        <family val="2"/>
      </rPr>
      <t>μ</t>
    </r>
    <r>
      <rPr>
        <sz val="22.75"/>
        <color theme="1"/>
        <rFont val="Calibri"/>
        <family val="2"/>
      </rPr>
      <t xml:space="preserve"> </t>
    </r>
  </si>
  <si>
    <r>
      <t>H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: </t>
    </r>
    <r>
      <rPr>
        <sz val="11"/>
        <color theme="1"/>
        <rFont val="Arial"/>
        <family val="2"/>
      </rPr>
      <t>μ</t>
    </r>
    <r>
      <rPr>
        <sz val="22.75"/>
        <color theme="1"/>
        <rFont val="Calibri"/>
        <family val="2"/>
      </rPr>
      <t xml:space="preserve"> </t>
    </r>
  </si>
  <si>
    <t>p-value One Tail To Right</t>
  </si>
  <si>
    <t>Critical Value One Tail To 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</si>
</sst>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1"/>
      <name val="Symbol"/>
      <family val="1"/>
      <charset val="2"/>
    </font>
    <font>
      <sz val="11"/>
      <color theme="1"/>
      <name val="Arial"/>
      <family val="2"/>
    </font>
    <font>
      <vertAlign val="subscript"/>
      <sz val="11"/>
      <color theme="1"/>
      <name val="Calibri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sz val="11"/>
      <color theme="0"/>
      <name val="Symbol"/>
      <family val="1"/>
      <charset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22.75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CC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6">
    <xf numFmtId="0" fontId="0" fillId="0" borderId="0" xfId="0"/>
    <xf numFmtId="0" fontId="1" fillId="0" borderId="0" xfId="0" applyFont="1"/>
    <xf numFmtId="0" fontId="0" fillId="0" borderId="0" xfId="0" applyAlignment="1">
      <alignment horizontal="left" indent="1"/>
    </xf>
    <xf numFmtId="0" fontId="0" fillId="2" borderId="2" xfId="0" applyFill="1" applyBorder="1" applyAlignment="1">
      <alignment horizontal="centerContinuous" wrapText="1"/>
    </xf>
    <xf numFmtId="0" fontId="0" fillId="2" borderId="3" xfId="0" applyFill="1" applyBorder="1" applyAlignment="1">
      <alignment horizontal="centerContinuous" wrapText="1"/>
    </xf>
    <xf numFmtId="0" fontId="0" fillId="2" borderId="4" xfId="0" applyFill="1" applyBorder="1" applyAlignment="1">
      <alignment horizontal="centerContinuous" wrapText="1"/>
    </xf>
    <xf numFmtId="0" fontId="4" fillId="3" borderId="2" xfId="0" applyFont="1" applyFill="1" applyBorder="1"/>
    <xf numFmtId="0" fontId="3" fillId="4" borderId="1" xfId="0" applyFont="1" applyFill="1" applyBorder="1"/>
    <xf numFmtId="0" fontId="0" fillId="0" borderId="4" xfId="0" applyBorder="1"/>
    <xf numFmtId="0" fontId="0" fillId="0" borderId="1" xfId="0" applyBorder="1"/>
    <xf numFmtId="6" fontId="0" fillId="0" borderId="1" xfId="0" applyNumberFormat="1" applyBorder="1"/>
    <xf numFmtId="0" fontId="3" fillId="4" borderId="2" xfId="0" applyFont="1" applyFill="1" applyBorder="1"/>
    <xf numFmtId="0" fontId="4" fillId="4" borderId="3" xfId="0" applyFont="1" applyFill="1" applyBorder="1"/>
    <xf numFmtId="0" fontId="4" fillId="3" borderId="1" xfId="0" applyFont="1" applyFill="1" applyBorder="1"/>
    <xf numFmtId="0" fontId="0" fillId="5" borderId="1" xfId="0" applyNumberFormat="1" applyFill="1" applyBorder="1"/>
    <xf numFmtId="0" fontId="4" fillId="3" borderId="0" xfId="0" applyFont="1" applyFill="1" applyBorder="1"/>
    <xf numFmtId="0" fontId="14" fillId="2" borderId="2" xfId="0" applyFont="1" applyFill="1" applyBorder="1"/>
    <xf numFmtId="0" fontId="0" fillId="2" borderId="3" xfId="0" applyFill="1" applyBorder="1"/>
    <xf numFmtId="0" fontId="0" fillId="0" borderId="1" xfId="0" applyNumberFormat="1" applyBorder="1"/>
    <xf numFmtId="0" fontId="0" fillId="0" borderId="1" xfId="1" applyNumberFormat="1" applyFont="1" applyBorder="1"/>
    <xf numFmtId="0" fontId="0" fillId="5" borderId="5" xfId="0" applyNumberFormat="1" applyFill="1" applyBorder="1"/>
    <xf numFmtId="0" fontId="14" fillId="2" borderId="4" xfId="0" applyFont="1" applyFill="1" applyBorder="1"/>
    <xf numFmtId="0" fontId="14" fillId="2" borderId="6" xfId="0" applyFont="1" applyFill="1" applyBorder="1"/>
    <xf numFmtId="0" fontId="0" fillId="2" borderId="7" xfId="0" applyFill="1" applyBorder="1"/>
    <xf numFmtId="0" fontId="14" fillId="2" borderId="8" xfId="0" applyFont="1" applyFill="1" applyBorder="1"/>
    <xf numFmtId="0" fontId="14" fillId="2" borderId="9" xfId="0" applyFont="1" applyFill="1" applyBorder="1"/>
    <xf numFmtId="0" fontId="0" fillId="2" borderId="10" xfId="0" applyFill="1" applyBorder="1"/>
    <xf numFmtId="0" fontId="14" fillId="2" borderId="11" xfId="0" applyFont="1" applyFill="1" applyBorder="1"/>
    <xf numFmtId="0" fontId="0" fillId="0" borderId="3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4" fillId="4" borderId="4" xfId="0" applyFont="1" applyFill="1" applyBorder="1"/>
    <xf numFmtId="0" fontId="0" fillId="2" borderId="4" xfId="0" applyFill="1" applyBorder="1"/>
    <xf numFmtId="8" fontId="0" fillId="0" borderId="0" xfId="0" applyNumberFormat="1"/>
    <xf numFmtId="8" fontId="0" fillId="0" borderId="1" xfId="1" applyNumberFormat="1" applyFont="1" applyBorder="1"/>
    <xf numFmtId="8" fontId="0" fillId="5" borderId="1" xfId="1" applyNumberFormat="1" applyFont="1" applyFill="1" applyBorder="1"/>
    <xf numFmtId="0" fontId="4" fillId="3" borderId="8" xfId="0" applyFont="1" applyFill="1" applyBorder="1"/>
    <xf numFmtId="6" fontId="0" fillId="0" borderId="5" xfId="0" applyNumberFormat="1" applyBorder="1"/>
    <xf numFmtId="0" fontId="0" fillId="0" borderId="2" xfId="0" applyBorder="1"/>
    <xf numFmtId="8" fontId="0" fillId="0" borderId="1" xfId="0" applyNumberFormat="1" applyBorder="1"/>
    <xf numFmtId="8" fontId="0" fillId="5" borderId="1" xfId="0" applyNumberFormat="1" applyFill="1" applyBorder="1"/>
  </cellXfs>
  <cellStyles count="2">
    <cellStyle name="Comma" xfId="1" builtinId="3"/>
    <cellStyle name="Normal" xfId="0" builtinId="0"/>
  </cellStyles>
  <dxfs count="7">
    <dxf>
      <font>
        <color rgb="FFFFFF99"/>
      </font>
    </dxf>
    <dxf>
      <font>
        <color rgb="FFFFFF99"/>
      </font>
    </dxf>
    <dxf>
      <font>
        <color theme="0"/>
      </font>
    </dxf>
    <dxf>
      <font>
        <color rgb="FFFFFF99"/>
      </font>
    </dxf>
    <dxf>
      <font>
        <color theme="0"/>
      </font>
    </dxf>
    <dxf>
      <font>
        <color rgb="FFFFFF99"/>
      </font>
    </dxf>
    <dxf>
      <font>
        <color theme="0"/>
      </font>
    </dxf>
  </dxfs>
  <tableStyles count="0" defaultTableStyle="TableStyleMedium2" defaultPivotStyle="PivotStyleLight16"/>
  <colors>
    <mruColors>
      <color rgb="FFFFFF99"/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6"/>
  <sheetViews>
    <sheetView zoomScale="235" zoomScaleNormal="235" workbookViewId="0">
      <selection activeCell="A7" sqref="A7"/>
    </sheetView>
  </sheetViews>
  <sheetFormatPr defaultRowHeight="14.4" x14ac:dyDescent="0.3"/>
  <sheetData>
    <row r="1" spans="1:1" x14ac:dyDescent="0.3">
      <c r="A1" t="s">
        <v>0</v>
      </c>
    </row>
    <row r="2" spans="1:1" x14ac:dyDescent="0.3">
      <c r="A2" s="2" t="s">
        <v>1</v>
      </c>
    </row>
    <row r="3" spans="1:1" x14ac:dyDescent="0.3">
      <c r="A3" s="2" t="s">
        <v>2</v>
      </c>
    </row>
    <row r="4" spans="1:1" x14ac:dyDescent="0.3">
      <c r="A4" t="s">
        <v>3</v>
      </c>
    </row>
    <row r="5" spans="1:1" x14ac:dyDescent="0.3">
      <c r="A5" t="s">
        <v>4</v>
      </c>
    </row>
    <row r="6" spans="1:1" x14ac:dyDescent="0.3">
      <c r="A6" t="s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P56"/>
  <sheetViews>
    <sheetView tabSelected="1" topLeftCell="B1" zoomScaleNormal="100" workbookViewId="0">
      <selection activeCell="D16" sqref="D16"/>
    </sheetView>
  </sheetViews>
  <sheetFormatPr defaultRowHeight="14.4" x14ac:dyDescent="0.3"/>
  <cols>
    <col min="1" max="1" width="13.6640625" bestFit="1" customWidth="1"/>
    <col min="2" max="2" width="2" customWidth="1"/>
    <col min="3" max="3" width="26.21875" customWidth="1"/>
    <col min="4" max="4" width="13.88671875" customWidth="1"/>
    <col min="5" max="5" width="5.21875" customWidth="1"/>
    <col min="6" max="6" width="9.5546875" bestFit="1" customWidth="1"/>
    <col min="8" max="8" width="11.6640625" customWidth="1"/>
  </cols>
  <sheetData>
    <row r="1" spans="3:16" x14ac:dyDescent="0.3">
      <c r="C1" t="s">
        <v>6</v>
      </c>
      <c r="P1" t="s">
        <v>35</v>
      </c>
    </row>
    <row r="2" spans="3:16" x14ac:dyDescent="0.3">
      <c r="C2" t="s">
        <v>7</v>
      </c>
      <c r="P2" t="s">
        <v>48</v>
      </c>
    </row>
    <row r="3" spans="3:16" x14ac:dyDescent="0.3">
      <c r="C3" t="s">
        <v>8</v>
      </c>
      <c r="P3" t="s">
        <v>49</v>
      </c>
    </row>
    <row r="4" spans="3:16" ht="15.6" x14ac:dyDescent="0.35">
      <c r="C4" t="s">
        <v>9</v>
      </c>
    </row>
    <row r="5" spans="3:16" x14ac:dyDescent="0.3">
      <c r="C5" t="s">
        <v>10</v>
      </c>
    </row>
    <row r="6" spans="3:16" x14ac:dyDescent="0.3">
      <c r="C6" t="s">
        <v>11</v>
      </c>
    </row>
    <row r="7" spans="3:16" x14ac:dyDescent="0.3">
      <c r="C7" t="s">
        <v>12</v>
      </c>
    </row>
    <row r="8" spans="3:16" ht="15.6" x14ac:dyDescent="0.35">
      <c r="C8" t="s">
        <v>76</v>
      </c>
    </row>
    <row r="9" spans="3:16" ht="15.6" x14ac:dyDescent="0.35">
      <c r="C9" t="s">
        <v>14</v>
      </c>
    </row>
    <row r="10" spans="3:16" x14ac:dyDescent="0.3">
      <c r="C10" t="s">
        <v>47</v>
      </c>
    </row>
    <row r="11" spans="3:16" x14ac:dyDescent="0.3">
      <c r="C11" t="s">
        <v>15</v>
      </c>
    </row>
    <row r="13" spans="3:16" ht="57.6" x14ac:dyDescent="0.3">
      <c r="C13" s="3" t="s">
        <v>59</v>
      </c>
      <c r="D13" s="4"/>
      <c r="E13" s="4"/>
      <c r="F13" s="4"/>
      <c r="G13" s="4"/>
      <c r="H13" s="4"/>
      <c r="I13" s="4"/>
      <c r="J13" s="5"/>
    </row>
    <row r="15" spans="3:16" x14ac:dyDescent="0.3">
      <c r="C15" s="6" t="s">
        <v>16</v>
      </c>
      <c r="D15" s="41"/>
    </row>
    <row r="16" spans="3:16" x14ac:dyDescent="0.3">
      <c r="C16" s="1" t="s">
        <v>17</v>
      </c>
      <c r="D16" s="43"/>
      <c r="E16" s="28"/>
      <c r="F16" s="28"/>
      <c r="G16" s="28"/>
      <c r="H16" s="28"/>
      <c r="I16" s="28"/>
      <c r="J16" s="28"/>
      <c r="K16" s="28"/>
      <c r="L16" s="8"/>
    </row>
    <row r="17" spans="1:12" x14ac:dyDescent="0.3">
      <c r="C17" s="1" t="s">
        <v>18</v>
      </c>
      <c r="D17" s="43"/>
      <c r="E17" s="28"/>
      <c r="F17" s="28"/>
      <c r="G17" s="28"/>
      <c r="H17" s="28"/>
      <c r="I17" s="28"/>
      <c r="J17" s="28"/>
      <c r="K17" s="28"/>
      <c r="L17" s="8"/>
    </row>
    <row r="18" spans="1:12" x14ac:dyDescent="0.3">
      <c r="C18" s="1" t="s">
        <v>19</v>
      </c>
      <c r="D18" s="29"/>
      <c r="E18" s="30"/>
      <c r="F18" s="30"/>
      <c r="G18" s="30"/>
      <c r="H18" s="30"/>
      <c r="I18" s="30"/>
      <c r="J18" s="30"/>
      <c r="K18" s="30"/>
      <c r="L18" s="31"/>
    </row>
    <row r="19" spans="1:12" x14ac:dyDescent="0.3">
      <c r="D19" s="33"/>
      <c r="E19" s="34"/>
      <c r="F19" s="34"/>
      <c r="G19" s="34"/>
      <c r="H19" s="34"/>
      <c r="I19" s="34"/>
      <c r="J19" s="34"/>
      <c r="K19" s="34"/>
      <c r="L19" s="35"/>
    </row>
    <row r="20" spans="1:12" ht="15.6" x14ac:dyDescent="0.35">
      <c r="A20" s="1" t="s">
        <v>58</v>
      </c>
      <c r="C20" s="11" t="s">
        <v>20</v>
      </c>
      <c r="D20" s="9"/>
      <c r="E20" s="9"/>
      <c r="F20" s="9"/>
    </row>
    <row r="21" spans="1:12" x14ac:dyDescent="0.3">
      <c r="A21" s="38">
        <v>98356</v>
      </c>
      <c r="D21" s="9"/>
      <c r="E21" s="9"/>
      <c r="F21" s="9"/>
    </row>
    <row r="22" spans="1:12" x14ac:dyDescent="0.3">
      <c r="A22" s="38">
        <v>120491.99999999935</v>
      </c>
    </row>
    <row r="23" spans="1:12" ht="15.6" x14ac:dyDescent="0.35">
      <c r="A23" s="38">
        <v>119398</v>
      </c>
      <c r="C23" s="7" t="s">
        <v>23</v>
      </c>
      <c r="D23" s="9" t="s">
        <v>24</v>
      </c>
      <c r="E23" s="9"/>
      <c r="F23" t="s">
        <v>13</v>
      </c>
    </row>
    <row r="24" spans="1:12" ht="15.6" x14ac:dyDescent="0.35">
      <c r="A24" s="38">
        <v>92682</v>
      </c>
      <c r="F24" t="s">
        <v>51</v>
      </c>
    </row>
    <row r="25" spans="1:12" x14ac:dyDescent="0.3">
      <c r="A25" s="38">
        <v>113284</v>
      </c>
      <c r="C25" s="11" t="s">
        <v>25</v>
      </c>
      <c r="D25" s="12"/>
      <c r="E25" s="12"/>
      <c r="F25" s="12"/>
      <c r="G25" s="12"/>
      <c r="H25" s="12"/>
      <c r="I25" s="7"/>
    </row>
    <row r="26" spans="1:12" x14ac:dyDescent="0.3">
      <c r="A26" s="38">
        <v>79398</v>
      </c>
      <c r="C26" s="13" t="s">
        <v>26</v>
      </c>
      <c r="D26" s="44"/>
    </row>
    <row r="27" spans="1:12" x14ac:dyDescent="0.3">
      <c r="A27" s="38">
        <v>82503</v>
      </c>
      <c r="C27" s="13" t="s">
        <v>27</v>
      </c>
      <c r="D27" s="39"/>
    </row>
    <row r="28" spans="1:12" x14ac:dyDescent="0.3">
      <c r="A28" s="38">
        <v>81485</v>
      </c>
      <c r="C28" s="13" t="s">
        <v>28</v>
      </c>
      <c r="D28" s="19"/>
    </row>
    <row r="29" spans="1:12" x14ac:dyDescent="0.3">
      <c r="A29" s="38">
        <v>84083</v>
      </c>
      <c r="C29" s="13" t="s">
        <v>29</v>
      </c>
      <c r="D29" s="18"/>
      <c r="F29" t="str">
        <f>IF(D29="","",IF(D29="z","Because Sigma Known",IF(D29="t","Because Sigma NOT Known","Please Enter a z or t")))</f>
        <v/>
      </c>
    </row>
    <row r="30" spans="1:12" x14ac:dyDescent="0.3">
      <c r="A30" s="38">
        <v>76384</v>
      </c>
      <c r="C30" s="13" t="s">
        <v>31</v>
      </c>
      <c r="D30" s="14"/>
    </row>
    <row r="31" spans="1:12" x14ac:dyDescent="0.3">
      <c r="A31" s="38">
        <v>86539</v>
      </c>
      <c r="C31" s="13" t="s">
        <v>32</v>
      </c>
      <c r="D31" s="40"/>
      <c r="F31" t="s">
        <v>74</v>
      </c>
    </row>
    <row r="32" spans="1:12" x14ac:dyDescent="0.3">
      <c r="A32" s="38">
        <v>69894</v>
      </c>
      <c r="C32" s="13" t="s">
        <v>33</v>
      </c>
      <c r="D32" s="18"/>
    </row>
    <row r="33" spans="1:11" x14ac:dyDescent="0.3">
      <c r="A33" s="38">
        <v>67810</v>
      </c>
      <c r="C33" s="13" t="s">
        <v>34</v>
      </c>
      <c r="D33" s="18"/>
    </row>
    <row r="34" spans="1:11" x14ac:dyDescent="0.3">
      <c r="A34" s="38">
        <v>84219</v>
      </c>
      <c r="C34" s="13" t="s">
        <v>36</v>
      </c>
      <c r="D34" s="14"/>
      <c r="F34" t="str">
        <f>IF(D29="","",IF(D29="z"," =Sigma/SQRT(n)",IF(D29="t"," =s/SQRT(n)",IF(OR(D29&lt;&gt;"z",D29&lt;&gt;"t"),"."))))</f>
        <v/>
      </c>
      <c r="H34" t="s">
        <v>50</v>
      </c>
    </row>
    <row r="35" spans="1:11" ht="15.6" x14ac:dyDescent="0.35">
      <c r="A35" s="38">
        <v>90242</v>
      </c>
      <c r="C35" s="13" t="str">
        <f>"Test Statistic = "&amp;IF(D29="z","z",IF(D29="t","t",""))&amp;" ="</f>
        <v>Test Statistic =  =</v>
      </c>
      <c r="D35" s="14"/>
      <c r="F35" t="s">
        <v>37</v>
      </c>
      <c r="H35" t="s">
        <v>38</v>
      </c>
    </row>
    <row r="36" spans="1:11" x14ac:dyDescent="0.3">
      <c r="A36" s="38">
        <v>104294</v>
      </c>
    </row>
    <row r="37" spans="1:11" x14ac:dyDescent="0.3">
      <c r="A37" s="38">
        <v>86642</v>
      </c>
      <c r="C37" s="11" t="s">
        <v>39</v>
      </c>
      <c r="D37" s="12"/>
      <c r="E37" s="12"/>
      <c r="F37" s="12"/>
      <c r="G37" s="12"/>
      <c r="H37" s="36"/>
    </row>
    <row r="38" spans="1:11" ht="15.6" x14ac:dyDescent="0.35">
      <c r="A38" s="38">
        <v>85646</v>
      </c>
      <c r="C38" s="15" t="s">
        <v>40</v>
      </c>
      <c r="D38" s="16" t="s">
        <v>41</v>
      </c>
      <c r="E38" s="17"/>
      <c r="F38" s="17"/>
      <c r="G38" s="17"/>
      <c r="H38" s="37"/>
      <c r="I38" s="16"/>
      <c r="J38" s="17"/>
      <c r="K38" s="37"/>
    </row>
    <row r="39" spans="1:11" x14ac:dyDescent="0.3">
      <c r="A39" s="38">
        <v>73286</v>
      </c>
      <c r="C39" s="13" t="s">
        <v>80</v>
      </c>
      <c r="D39" s="20"/>
      <c r="G39" t="s">
        <v>56</v>
      </c>
      <c r="I39" t="s">
        <v>52</v>
      </c>
    </row>
    <row r="40" spans="1:11" x14ac:dyDescent="0.3">
      <c r="A40" s="38">
        <v>65074</v>
      </c>
    </row>
    <row r="41" spans="1:11" x14ac:dyDescent="0.3">
      <c r="A41" s="38">
        <v>77829</v>
      </c>
      <c r="C41" s="11" t="s">
        <v>43</v>
      </c>
      <c r="D41" s="12"/>
      <c r="E41" s="12"/>
      <c r="F41" s="12"/>
      <c r="G41" s="12"/>
      <c r="H41" s="36"/>
    </row>
    <row r="42" spans="1:11" ht="15.6" x14ac:dyDescent="0.35">
      <c r="A42" s="38">
        <v>106881</v>
      </c>
      <c r="C42" s="15" t="s">
        <v>40</v>
      </c>
      <c r="D42" s="16" t="s">
        <v>57</v>
      </c>
      <c r="E42" s="17"/>
      <c r="F42" s="17"/>
      <c r="G42" s="17"/>
      <c r="H42" s="37"/>
      <c r="I42" s="16"/>
      <c r="J42" s="17"/>
      <c r="K42" s="37"/>
    </row>
    <row r="43" spans="1:11" x14ac:dyDescent="0.3">
      <c r="A43" s="38">
        <v>83221</v>
      </c>
      <c r="C43" s="13" t="s">
        <v>81</v>
      </c>
      <c r="D43" s="14"/>
      <c r="G43" t="s">
        <v>75</v>
      </c>
      <c r="I43" t="s">
        <v>53</v>
      </c>
    </row>
    <row r="44" spans="1:11" x14ac:dyDescent="0.3">
      <c r="A44" s="38">
        <v>88483</v>
      </c>
    </row>
    <row r="45" spans="1:11" x14ac:dyDescent="0.3">
      <c r="A45" s="38">
        <v>80998</v>
      </c>
    </row>
    <row r="46" spans="1:11" x14ac:dyDescent="0.3">
      <c r="A46" s="38">
        <v>84734</v>
      </c>
      <c r="C46" s="7" t="s">
        <v>46</v>
      </c>
    </row>
    <row r="47" spans="1:11" x14ac:dyDescent="0.3">
      <c r="A47" s="38">
        <v>126949</v>
      </c>
      <c r="C47" s="16"/>
      <c r="D47" s="17"/>
      <c r="E47" s="17"/>
      <c r="F47" s="17"/>
      <c r="G47" s="17"/>
      <c r="H47" s="17"/>
      <c r="I47" s="21"/>
    </row>
    <row r="48" spans="1:11" x14ac:dyDescent="0.3">
      <c r="A48" s="38">
        <v>64085</v>
      </c>
      <c r="C48" s="16"/>
      <c r="D48" s="17"/>
      <c r="E48" s="17"/>
      <c r="F48" s="17"/>
      <c r="G48" s="17"/>
      <c r="H48" s="17"/>
      <c r="I48" s="21"/>
    </row>
    <row r="49" spans="1:9" x14ac:dyDescent="0.3">
      <c r="A49" s="38">
        <v>81469</v>
      </c>
      <c r="C49" s="22"/>
      <c r="D49" s="23"/>
      <c r="E49" s="23"/>
      <c r="F49" s="23"/>
      <c r="G49" s="23"/>
      <c r="H49" s="23"/>
      <c r="I49" s="24"/>
    </row>
    <row r="50" spans="1:9" x14ac:dyDescent="0.3">
      <c r="A50" s="38">
        <v>85769</v>
      </c>
      <c r="C50" s="25"/>
      <c r="D50" s="26"/>
      <c r="E50" s="26"/>
      <c r="F50" s="26"/>
      <c r="G50" s="26"/>
      <c r="H50" s="26"/>
      <c r="I50" s="27"/>
    </row>
    <row r="51" spans="1:9" x14ac:dyDescent="0.3">
      <c r="A51" s="38">
        <v>98864</v>
      </c>
      <c r="C51" s="22"/>
      <c r="D51" s="23"/>
      <c r="E51" s="23"/>
      <c r="F51" s="23"/>
      <c r="G51" s="23"/>
      <c r="H51" s="23"/>
      <c r="I51" s="24"/>
    </row>
    <row r="52" spans="1:9" x14ac:dyDescent="0.3">
      <c r="A52" s="38">
        <v>92132</v>
      </c>
      <c r="C52" s="25"/>
      <c r="D52" s="26"/>
      <c r="E52" s="26"/>
      <c r="F52" s="26"/>
      <c r="G52" s="26"/>
      <c r="H52" s="26"/>
      <c r="I52" s="27"/>
    </row>
    <row r="53" spans="1:9" x14ac:dyDescent="0.3">
      <c r="A53" s="38">
        <v>65025</v>
      </c>
      <c r="C53" s="22"/>
      <c r="D53" s="23"/>
      <c r="E53" s="23"/>
      <c r="F53" s="23"/>
      <c r="G53" s="23"/>
      <c r="H53" s="23"/>
      <c r="I53" s="24"/>
    </row>
    <row r="54" spans="1:9" x14ac:dyDescent="0.3">
      <c r="A54" s="38">
        <v>101594</v>
      </c>
      <c r="C54" s="25"/>
      <c r="D54" s="26"/>
      <c r="E54" s="26"/>
      <c r="F54" s="26"/>
      <c r="G54" s="26"/>
      <c r="H54" s="26"/>
      <c r="I54" s="27"/>
    </row>
    <row r="55" spans="1:9" x14ac:dyDescent="0.3">
      <c r="A55" s="38">
        <v>91250</v>
      </c>
    </row>
    <row r="56" spans="1:9" x14ac:dyDescent="0.3">
      <c r="A56" s="38">
        <v>98426</v>
      </c>
    </row>
  </sheetData>
  <dataValidations count="1">
    <dataValidation type="list" allowBlank="1" showInputMessage="1" showErrorMessage="1" sqref="D33">
      <formula1>$P$1:$P$3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P56"/>
  <sheetViews>
    <sheetView topLeftCell="B1" zoomScaleNormal="100" workbookViewId="0">
      <selection activeCell="C14" sqref="C14"/>
    </sheetView>
  </sheetViews>
  <sheetFormatPr defaultRowHeight="14.4" x14ac:dyDescent="0.3"/>
  <cols>
    <col min="1" max="1" width="13.6640625" bestFit="1" customWidth="1"/>
    <col min="2" max="2" width="2" customWidth="1"/>
    <col min="3" max="3" width="26.21875" customWidth="1"/>
    <col min="4" max="4" width="13.88671875" customWidth="1"/>
    <col min="5" max="5" width="5.21875" customWidth="1"/>
    <col min="6" max="6" width="9.5546875" bestFit="1" customWidth="1"/>
    <col min="8" max="8" width="11.6640625" customWidth="1"/>
  </cols>
  <sheetData>
    <row r="1" spans="2:16" x14ac:dyDescent="0.3">
      <c r="C1" t="s">
        <v>6</v>
      </c>
      <c r="P1" t="s">
        <v>35</v>
      </c>
    </row>
    <row r="2" spans="2:16" x14ac:dyDescent="0.3">
      <c r="C2" t="s">
        <v>7</v>
      </c>
      <c r="P2" t="s">
        <v>48</v>
      </c>
    </row>
    <row r="3" spans="2:16" x14ac:dyDescent="0.3">
      <c r="C3" t="s">
        <v>8</v>
      </c>
      <c r="P3" t="s">
        <v>49</v>
      </c>
    </row>
    <row r="4" spans="2:16" ht="15.6" x14ac:dyDescent="0.35">
      <c r="C4" t="s">
        <v>9</v>
      </c>
    </row>
    <row r="5" spans="2:16" x14ac:dyDescent="0.3">
      <c r="C5" t="s">
        <v>10</v>
      </c>
    </row>
    <row r="6" spans="2:16" x14ac:dyDescent="0.3">
      <c r="C6" t="s">
        <v>11</v>
      </c>
    </row>
    <row r="7" spans="2:16" x14ac:dyDescent="0.3">
      <c r="C7" t="s">
        <v>12</v>
      </c>
    </row>
    <row r="8" spans="2:16" ht="15.6" x14ac:dyDescent="0.35">
      <c r="C8" t="s">
        <v>76</v>
      </c>
    </row>
    <row r="9" spans="2:16" ht="15.6" x14ac:dyDescent="0.35">
      <c r="C9" t="s">
        <v>14</v>
      </c>
    </row>
    <row r="10" spans="2:16" x14ac:dyDescent="0.3">
      <c r="C10" t="s">
        <v>47</v>
      </c>
    </row>
    <row r="11" spans="2:16" x14ac:dyDescent="0.3">
      <c r="C11" t="s">
        <v>15</v>
      </c>
    </row>
    <row r="13" spans="2:16" ht="57.6" x14ac:dyDescent="0.3">
      <c r="C13" s="3" t="s">
        <v>59</v>
      </c>
      <c r="D13" s="4"/>
      <c r="E13" s="4"/>
      <c r="F13" s="4"/>
      <c r="G13" s="4"/>
      <c r="H13" s="4"/>
      <c r="I13" s="4"/>
      <c r="J13" s="5"/>
    </row>
    <row r="15" spans="2:16" x14ac:dyDescent="0.3">
      <c r="C15" s="6" t="s">
        <v>16</v>
      </c>
      <c r="D15" s="41"/>
    </row>
    <row r="16" spans="2:16" x14ac:dyDescent="0.3">
      <c r="B16" t="s">
        <v>72</v>
      </c>
      <c r="C16" s="1" t="s">
        <v>17</v>
      </c>
      <c r="D16" s="43" t="s">
        <v>61</v>
      </c>
      <c r="E16" s="28"/>
      <c r="F16" s="28"/>
      <c r="G16" s="28"/>
      <c r="H16" s="28"/>
      <c r="I16" s="28"/>
      <c r="J16" s="28"/>
      <c r="K16" s="28"/>
      <c r="L16" s="8"/>
    </row>
    <row r="17" spans="1:12" x14ac:dyDescent="0.3">
      <c r="B17" t="s">
        <v>72</v>
      </c>
      <c r="C17" s="1" t="s">
        <v>18</v>
      </c>
      <c r="D17" s="43" t="s">
        <v>60</v>
      </c>
      <c r="E17" s="28"/>
      <c r="F17" s="28"/>
      <c r="G17" s="28"/>
      <c r="H17" s="28"/>
      <c r="I17" s="28"/>
      <c r="J17" s="28"/>
      <c r="K17" s="28"/>
      <c r="L17" s="8"/>
    </row>
    <row r="18" spans="1:12" x14ac:dyDescent="0.3">
      <c r="B18" t="s">
        <v>72</v>
      </c>
      <c r="C18" s="1" t="s">
        <v>19</v>
      </c>
      <c r="D18" s="29" t="s">
        <v>62</v>
      </c>
      <c r="E18" s="30"/>
      <c r="F18" s="30"/>
      <c r="G18" s="30"/>
      <c r="H18" s="30"/>
      <c r="I18" s="30"/>
      <c r="J18" s="30"/>
      <c r="K18" s="30"/>
      <c r="L18" s="31"/>
    </row>
    <row r="19" spans="1:12" x14ac:dyDescent="0.3">
      <c r="B19" t="str">
        <f>IF(B18="","",".")</f>
        <v>.</v>
      </c>
      <c r="D19" s="33" t="s">
        <v>77</v>
      </c>
      <c r="E19" s="34"/>
      <c r="F19" s="34"/>
      <c r="G19" s="34"/>
      <c r="H19" s="34"/>
      <c r="I19" s="34"/>
      <c r="J19" s="34"/>
      <c r="K19" s="34"/>
      <c r="L19" s="35"/>
    </row>
    <row r="20" spans="1:12" ht="29.4" x14ac:dyDescent="0.55000000000000004">
      <c r="A20" s="1" t="s">
        <v>58</v>
      </c>
      <c r="C20" s="11" t="s">
        <v>20</v>
      </c>
      <c r="D20" s="9" t="s">
        <v>78</v>
      </c>
      <c r="E20" s="9" t="s">
        <v>54</v>
      </c>
      <c r="F20" s="10">
        <f>D26</f>
        <v>85000</v>
      </c>
    </row>
    <row r="21" spans="1:12" ht="29.4" x14ac:dyDescent="0.55000000000000004">
      <c r="A21" s="38">
        <v>98356</v>
      </c>
      <c r="D21" s="9" t="s">
        <v>79</v>
      </c>
      <c r="E21" s="9" t="s">
        <v>55</v>
      </c>
      <c r="F21" s="10">
        <f>D26</f>
        <v>85000</v>
      </c>
    </row>
    <row r="22" spans="1:12" x14ac:dyDescent="0.3">
      <c r="A22" s="38">
        <v>120491.99999999935</v>
      </c>
    </row>
    <row r="23" spans="1:12" ht="15.6" x14ac:dyDescent="0.35">
      <c r="A23" s="38">
        <v>119398</v>
      </c>
      <c r="C23" s="7" t="s">
        <v>23</v>
      </c>
      <c r="D23" s="9" t="s">
        <v>24</v>
      </c>
      <c r="E23" s="9">
        <v>0.05</v>
      </c>
      <c r="F23" t="s">
        <v>13</v>
      </c>
    </row>
    <row r="24" spans="1:12" ht="15.6" x14ac:dyDescent="0.35">
      <c r="A24" s="38">
        <v>92682</v>
      </c>
      <c r="F24" t="s">
        <v>51</v>
      </c>
    </row>
    <row r="25" spans="1:12" x14ac:dyDescent="0.3">
      <c r="A25" s="38">
        <v>113284</v>
      </c>
      <c r="C25" s="11" t="s">
        <v>25</v>
      </c>
      <c r="D25" s="12"/>
      <c r="E25" s="12"/>
      <c r="F25" s="12"/>
      <c r="G25" s="12"/>
      <c r="H25" s="12"/>
      <c r="I25" s="7"/>
    </row>
    <row r="26" spans="1:12" x14ac:dyDescent="0.3">
      <c r="A26" s="38">
        <v>79398</v>
      </c>
      <c r="C26" s="13" t="s">
        <v>26</v>
      </c>
      <c r="D26" s="44">
        <v>85000</v>
      </c>
    </row>
    <row r="27" spans="1:12" x14ac:dyDescent="0.3">
      <c r="A27" s="38">
        <v>82503</v>
      </c>
      <c r="C27" s="13" t="s">
        <v>27</v>
      </c>
      <c r="D27" s="39">
        <v>12549</v>
      </c>
    </row>
    <row r="28" spans="1:12" x14ac:dyDescent="0.3">
      <c r="A28" s="38">
        <v>81485</v>
      </c>
      <c r="C28" s="13" t="s">
        <v>28</v>
      </c>
      <c r="D28" s="19" t="s">
        <v>73</v>
      </c>
    </row>
    <row r="29" spans="1:12" x14ac:dyDescent="0.3">
      <c r="A29" s="38">
        <v>84083</v>
      </c>
      <c r="C29" s="13" t="s">
        <v>29</v>
      </c>
      <c r="D29" s="18" t="s">
        <v>30</v>
      </c>
      <c r="F29" t="str">
        <f>IF(D29="","",IF(D29="z","Because Sigma Known",IF(D29="t","Because Sigma NOT Known","Please Enter a z or t")))</f>
        <v>Because Sigma Known</v>
      </c>
    </row>
    <row r="30" spans="1:12" x14ac:dyDescent="0.3">
      <c r="A30" s="38">
        <v>76384</v>
      </c>
      <c r="C30" s="13" t="s">
        <v>31</v>
      </c>
      <c r="D30" s="14">
        <f>COUNT(A21:A56)</f>
        <v>36</v>
      </c>
    </row>
    <row r="31" spans="1:12" x14ac:dyDescent="0.3">
      <c r="A31" s="38">
        <v>86539</v>
      </c>
      <c r="C31" s="13" t="s">
        <v>32</v>
      </c>
      <c r="D31" s="40">
        <f>AVERAGE(A21:A56)</f>
        <v>88594.999999999971</v>
      </c>
      <c r="F31" t="s">
        <v>74</v>
      </c>
    </row>
    <row r="32" spans="1:12" x14ac:dyDescent="0.3">
      <c r="A32" s="38">
        <v>69894</v>
      </c>
      <c r="C32" s="13" t="s">
        <v>33</v>
      </c>
      <c r="D32" s="18">
        <f>E23</f>
        <v>0.05</v>
      </c>
    </row>
    <row r="33" spans="1:11" x14ac:dyDescent="0.3">
      <c r="A33" s="38">
        <v>67810</v>
      </c>
      <c r="C33" s="13" t="s">
        <v>34</v>
      </c>
      <c r="D33" s="18" t="s">
        <v>48</v>
      </c>
    </row>
    <row r="34" spans="1:11" x14ac:dyDescent="0.3">
      <c r="A34" s="38">
        <v>84219</v>
      </c>
      <c r="C34" s="13" t="s">
        <v>36</v>
      </c>
      <c r="D34" s="14">
        <f>D27/SQRT(D30)</f>
        <v>2091.5</v>
      </c>
      <c r="F34" t="str">
        <f>IF(D29="","",IF(D29="z"," =Sigma/SQRT(n)",IF(D29="t"," =s/SQRT(n)",IF(OR(D29&lt;&gt;"z",D29&lt;&gt;"t"),"."))))</f>
        <v xml:space="preserve"> =Sigma/SQRT(n)</v>
      </c>
      <c r="H34" t="s">
        <v>50</v>
      </c>
    </row>
    <row r="35" spans="1:11" ht="15.6" x14ac:dyDescent="0.35">
      <c r="A35" s="38">
        <v>90242</v>
      </c>
      <c r="C35" s="13" t="str">
        <f>"Test Statistic = "&amp;IF(D29="z","z",IF(D29="t","t",""))&amp;" ="</f>
        <v>Test Statistic = z =</v>
      </c>
      <c r="D35" s="14">
        <f>(D31-D26)/D34</f>
        <v>1.718862060721956</v>
      </c>
      <c r="F35" t="s">
        <v>37</v>
      </c>
      <c r="H35" t="s">
        <v>38</v>
      </c>
    </row>
    <row r="36" spans="1:11" x14ac:dyDescent="0.3">
      <c r="A36" s="38">
        <v>104294</v>
      </c>
    </row>
    <row r="37" spans="1:11" x14ac:dyDescent="0.3">
      <c r="A37" s="38">
        <v>86642</v>
      </c>
      <c r="C37" s="11" t="s">
        <v>39</v>
      </c>
      <c r="D37" s="12"/>
      <c r="E37" s="12"/>
      <c r="F37" s="12"/>
      <c r="G37" s="12"/>
      <c r="H37" s="36"/>
    </row>
    <row r="38" spans="1:11" ht="15.6" x14ac:dyDescent="0.35">
      <c r="A38" s="38">
        <v>85646</v>
      </c>
      <c r="C38" s="15" t="s">
        <v>40</v>
      </c>
      <c r="D38" s="16" t="s">
        <v>41</v>
      </c>
      <c r="E38" s="17"/>
      <c r="F38" s="17"/>
      <c r="G38" s="17"/>
      <c r="H38" s="37"/>
      <c r="I38" s="16"/>
      <c r="J38" s="17"/>
      <c r="K38" s="37"/>
    </row>
    <row r="39" spans="1:11" x14ac:dyDescent="0.3">
      <c r="A39" s="38">
        <v>73286</v>
      </c>
      <c r="C39" s="13" t="s">
        <v>80</v>
      </c>
      <c r="D39" s="20">
        <f>1-_xlfn.NORM.S.DIST(D35,1)</f>
        <v>4.2819745911792384E-2</v>
      </c>
      <c r="G39" t="s">
        <v>56</v>
      </c>
      <c r="I39" t="s">
        <v>52</v>
      </c>
    </row>
    <row r="40" spans="1:11" x14ac:dyDescent="0.3">
      <c r="A40" s="38">
        <v>65074</v>
      </c>
    </row>
    <row r="41" spans="1:11" x14ac:dyDescent="0.3">
      <c r="A41" s="38">
        <v>77829</v>
      </c>
      <c r="C41" s="11" t="s">
        <v>43</v>
      </c>
      <c r="D41" s="12"/>
      <c r="E41" s="12"/>
      <c r="F41" s="12"/>
      <c r="G41" s="12"/>
      <c r="H41" s="36"/>
    </row>
    <row r="42" spans="1:11" ht="15.6" x14ac:dyDescent="0.35">
      <c r="A42" s="38">
        <v>106881</v>
      </c>
      <c r="C42" s="15" t="s">
        <v>40</v>
      </c>
      <c r="D42" s="16" t="s">
        <v>57</v>
      </c>
      <c r="E42" s="17"/>
      <c r="F42" s="17"/>
      <c r="G42" s="17"/>
      <c r="H42" s="37"/>
      <c r="I42" s="16"/>
      <c r="J42" s="17"/>
      <c r="K42" s="37"/>
    </row>
    <row r="43" spans="1:11" x14ac:dyDescent="0.3">
      <c r="A43" s="38">
        <v>83221</v>
      </c>
      <c r="C43" s="13" t="s">
        <v>81</v>
      </c>
      <c r="D43" s="14">
        <f>_xlfn.NORM.S.INV(1-D32)</f>
        <v>1.6448536269514715</v>
      </c>
      <c r="G43" t="s">
        <v>75</v>
      </c>
      <c r="I43" t="s">
        <v>53</v>
      </c>
    </row>
    <row r="44" spans="1:11" x14ac:dyDescent="0.3">
      <c r="A44" s="38">
        <v>88483</v>
      </c>
    </row>
    <row r="45" spans="1:11" x14ac:dyDescent="0.3">
      <c r="A45" s="38">
        <v>80998</v>
      </c>
    </row>
    <row r="46" spans="1:11" x14ac:dyDescent="0.3">
      <c r="A46" s="38">
        <v>84734</v>
      </c>
      <c r="C46" s="7" t="s">
        <v>46</v>
      </c>
    </row>
    <row r="47" spans="1:11" x14ac:dyDescent="0.3">
      <c r="A47" s="38">
        <v>126949</v>
      </c>
      <c r="B47" t="s">
        <v>72</v>
      </c>
      <c r="C47" s="16" t="s">
        <v>64</v>
      </c>
      <c r="D47" s="17"/>
      <c r="E47" s="17"/>
      <c r="F47" s="17"/>
      <c r="G47" s="17"/>
      <c r="H47" s="17"/>
      <c r="I47" s="21"/>
    </row>
    <row r="48" spans="1:11" x14ac:dyDescent="0.3">
      <c r="A48" s="38">
        <v>64085</v>
      </c>
      <c r="B48" t="s">
        <v>72</v>
      </c>
      <c r="C48" s="16" t="s">
        <v>65</v>
      </c>
      <c r="D48" s="17"/>
      <c r="E48" s="17"/>
      <c r="F48" s="17"/>
      <c r="G48" s="17"/>
      <c r="H48" s="17"/>
      <c r="I48" s="21"/>
    </row>
    <row r="49" spans="1:9" x14ac:dyDescent="0.3">
      <c r="A49" s="38">
        <v>81469</v>
      </c>
      <c r="B49" t="s">
        <v>72</v>
      </c>
      <c r="C49" s="22" t="s">
        <v>71</v>
      </c>
      <c r="D49" s="23"/>
      <c r="E49" s="23"/>
      <c r="F49" s="23"/>
      <c r="G49" s="23"/>
      <c r="H49" s="23"/>
      <c r="I49" s="24"/>
    </row>
    <row r="50" spans="1:9" x14ac:dyDescent="0.3">
      <c r="A50" s="38">
        <v>85769</v>
      </c>
      <c r="B50" t="str">
        <f>IF(B49="","",".")</f>
        <v>.</v>
      </c>
      <c r="C50" s="25" t="s">
        <v>66</v>
      </c>
      <c r="D50" s="26"/>
      <c r="E50" s="26"/>
      <c r="F50" s="26"/>
      <c r="G50" s="26"/>
      <c r="H50" s="26"/>
      <c r="I50" s="27"/>
    </row>
    <row r="51" spans="1:9" x14ac:dyDescent="0.3">
      <c r="A51" s="38">
        <v>98864</v>
      </c>
      <c r="B51" t="s">
        <v>72</v>
      </c>
      <c r="C51" s="22" t="s">
        <v>67</v>
      </c>
      <c r="D51" s="23"/>
      <c r="E51" s="23"/>
      <c r="F51" s="23"/>
      <c r="G51" s="23"/>
      <c r="H51" s="23"/>
      <c r="I51" s="24"/>
    </row>
    <row r="52" spans="1:9" x14ac:dyDescent="0.3">
      <c r="A52" s="38">
        <v>92132</v>
      </c>
      <c r="B52" t="str">
        <f>IF(B51="","",".")</f>
        <v>.</v>
      </c>
      <c r="C52" s="25" t="s">
        <v>68</v>
      </c>
      <c r="D52" s="26"/>
      <c r="E52" s="26"/>
      <c r="F52" s="26"/>
      <c r="G52" s="26"/>
      <c r="H52" s="26"/>
      <c r="I52" s="27"/>
    </row>
    <row r="53" spans="1:9" x14ac:dyDescent="0.3">
      <c r="A53" s="38">
        <v>65025</v>
      </c>
      <c r="B53" t="s">
        <v>72</v>
      </c>
      <c r="C53" s="22" t="s">
        <v>69</v>
      </c>
      <c r="D53" s="23"/>
      <c r="E53" s="23"/>
      <c r="F53" s="23"/>
      <c r="G53" s="23"/>
      <c r="H53" s="23"/>
      <c r="I53" s="24"/>
    </row>
    <row r="54" spans="1:9" x14ac:dyDescent="0.3">
      <c r="A54" s="38">
        <v>101594</v>
      </c>
      <c r="B54" t="str">
        <f>IF(B53="","",".")</f>
        <v>.</v>
      </c>
      <c r="C54" s="25" t="s">
        <v>70</v>
      </c>
      <c r="D54" s="26"/>
      <c r="E54" s="26"/>
      <c r="F54" s="26"/>
      <c r="G54" s="26"/>
      <c r="H54" s="26"/>
      <c r="I54" s="27"/>
    </row>
    <row r="55" spans="1:9" x14ac:dyDescent="0.3">
      <c r="A55" s="38">
        <v>91250</v>
      </c>
    </row>
    <row r="56" spans="1:9" x14ac:dyDescent="0.3">
      <c r="A56" s="38">
        <v>98426</v>
      </c>
    </row>
  </sheetData>
  <conditionalFormatting sqref="D16:L19">
    <cfRule type="expression" dxfId="6" priority="2">
      <formula>$B16=""</formula>
    </cfRule>
  </conditionalFormatting>
  <conditionalFormatting sqref="C47:I54">
    <cfRule type="expression" dxfId="5" priority="1">
      <formula>$B47=""</formula>
    </cfRule>
  </conditionalFormatting>
  <dataValidations count="1">
    <dataValidation type="list" allowBlank="1" showInputMessage="1" showErrorMessage="1" sqref="D33">
      <formula1>$P$1:$P$3</formula1>
    </dataValidation>
  </dataValidation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P56"/>
  <sheetViews>
    <sheetView topLeftCell="C37" zoomScale="131" zoomScaleNormal="131" workbookViewId="0">
      <selection activeCell="E56" sqref="E56"/>
    </sheetView>
  </sheetViews>
  <sheetFormatPr defaultRowHeight="14.4" x14ac:dyDescent="0.3"/>
  <cols>
    <col min="1" max="1" width="13.6640625" bestFit="1" customWidth="1"/>
    <col min="3" max="3" width="26.21875" customWidth="1"/>
    <col min="4" max="4" width="13.88671875" customWidth="1"/>
    <col min="5" max="5" width="5.21875" customWidth="1"/>
    <col min="6" max="6" width="9.5546875" bestFit="1" customWidth="1"/>
    <col min="8" max="8" width="11.6640625" customWidth="1"/>
  </cols>
  <sheetData>
    <row r="1" spans="2:16" x14ac:dyDescent="0.3">
      <c r="C1" t="s">
        <v>6</v>
      </c>
      <c r="P1" t="s">
        <v>35</v>
      </c>
    </row>
    <row r="2" spans="2:16" x14ac:dyDescent="0.3">
      <c r="C2" t="s">
        <v>7</v>
      </c>
      <c r="P2" t="s">
        <v>48</v>
      </c>
    </row>
    <row r="3" spans="2:16" x14ac:dyDescent="0.3">
      <c r="C3" t="s">
        <v>8</v>
      </c>
      <c r="P3" t="s">
        <v>49</v>
      </c>
    </row>
    <row r="4" spans="2:16" ht="15.6" x14ac:dyDescent="0.35">
      <c r="C4" t="s">
        <v>9</v>
      </c>
    </row>
    <row r="5" spans="2:16" x14ac:dyDescent="0.3">
      <c r="C5" t="s">
        <v>10</v>
      </c>
    </row>
    <row r="6" spans="2:16" x14ac:dyDescent="0.3">
      <c r="C6" t="s">
        <v>11</v>
      </c>
    </row>
    <row r="7" spans="2:16" x14ac:dyDescent="0.3">
      <c r="C7" t="s">
        <v>12</v>
      </c>
    </row>
    <row r="8" spans="2:16" ht="15.6" x14ac:dyDescent="0.35">
      <c r="C8" t="s">
        <v>76</v>
      </c>
    </row>
    <row r="9" spans="2:16" ht="15.6" x14ac:dyDescent="0.35">
      <c r="C9" t="s">
        <v>14</v>
      </c>
    </row>
    <row r="10" spans="2:16" x14ac:dyDescent="0.3">
      <c r="C10" t="s">
        <v>47</v>
      </c>
    </row>
    <row r="11" spans="2:16" x14ac:dyDescent="0.3">
      <c r="C11" t="s">
        <v>15</v>
      </c>
    </row>
    <row r="13" spans="2:16" ht="57.6" x14ac:dyDescent="0.3">
      <c r="C13" s="3" t="s">
        <v>59</v>
      </c>
      <c r="D13" s="4"/>
      <c r="E13" s="4"/>
      <c r="F13" s="4"/>
      <c r="G13" s="4"/>
      <c r="H13" s="4"/>
      <c r="I13" s="4"/>
      <c r="J13" s="5"/>
    </row>
    <row r="15" spans="2:16" x14ac:dyDescent="0.3">
      <c r="C15" s="6" t="s">
        <v>16</v>
      </c>
      <c r="D15" s="41"/>
    </row>
    <row r="16" spans="2:16" x14ac:dyDescent="0.3">
      <c r="B16" t="s">
        <v>72</v>
      </c>
      <c r="C16" s="1" t="s">
        <v>17</v>
      </c>
      <c r="D16" s="43" t="s">
        <v>61</v>
      </c>
      <c r="E16" s="28"/>
      <c r="F16" s="28"/>
      <c r="G16" s="28"/>
      <c r="H16" s="28"/>
      <c r="I16" s="28"/>
      <c r="J16" s="28"/>
      <c r="K16" s="28"/>
      <c r="L16" s="8"/>
    </row>
    <row r="17" spans="1:12" x14ac:dyDescent="0.3">
      <c r="B17" t="s">
        <v>72</v>
      </c>
      <c r="C17" s="1" t="s">
        <v>18</v>
      </c>
      <c r="D17" s="43" t="s">
        <v>60</v>
      </c>
      <c r="E17" s="28"/>
      <c r="F17" s="28"/>
      <c r="G17" s="28"/>
      <c r="H17" s="28"/>
      <c r="I17" s="28"/>
      <c r="J17" s="28"/>
      <c r="K17" s="28"/>
      <c r="L17" s="8"/>
    </row>
    <row r="18" spans="1:12" x14ac:dyDescent="0.3">
      <c r="B18" t="s">
        <v>72</v>
      </c>
      <c r="C18" s="1" t="s">
        <v>19</v>
      </c>
      <c r="D18" s="29" t="s">
        <v>62</v>
      </c>
      <c r="E18" s="30"/>
      <c r="F18" s="30"/>
      <c r="G18" s="30"/>
      <c r="H18" s="30"/>
      <c r="I18" s="30"/>
      <c r="J18" s="30"/>
      <c r="K18" s="30"/>
      <c r="L18" s="31"/>
    </row>
    <row r="19" spans="1:12" x14ac:dyDescent="0.3">
      <c r="B19" t="str">
        <f>IF(B18="","",".")</f>
        <v>.</v>
      </c>
      <c r="D19" s="33" t="s">
        <v>63</v>
      </c>
      <c r="E19" s="34"/>
      <c r="F19" s="34"/>
      <c r="G19" s="34"/>
      <c r="H19" s="34"/>
      <c r="I19" s="34"/>
      <c r="J19" s="34"/>
      <c r="K19" s="34"/>
      <c r="L19" s="35"/>
    </row>
    <row r="20" spans="1:12" ht="15.6" x14ac:dyDescent="0.35">
      <c r="A20" s="1" t="s">
        <v>58</v>
      </c>
      <c r="C20" s="7" t="s">
        <v>20</v>
      </c>
      <c r="D20" s="35" t="s">
        <v>21</v>
      </c>
      <c r="E20" s="32" t="s">
        <v>54</v>
      </c>
      <c r="F20" s="42">
        <f>D26</f>
        <v>85000</v>
      </c>
    </row>
    <row r="21" spans="1:12" ht="15.6" x14ac:dyDescent="0.35">
      <c r="A21" s="38">
        <v>98356</v>
      </c>
      <c r="D21" s="9" t="s">
        <v>22</v>
      </c>
      <c r="E21" s="9" t="s">
        <v>55</v>
      </c>
      <c r="F21" s="10">
        <f>D26</f>
        <v>85000</v>
      </c>
    </row>
    <row r="22" spans="1:12" x14ac:dyDescent="0.3">
      <c r="A22" s="38">
        <v>120491.99999999935</v>
      </c>
    </row>
    <row r="23" spans="1:12" ht="15.6" x14ac:dyDescent="0.35">
      <c r="A23" s="38">
        <v>119398</v>
      </c>
      <c r="C23" s="7" t="s">
        <v>23</v>
      </c>
      <c r="D23" s="9" t="s">
        <v>24</v>
      </c>
      <c r="E23" s="9">
        <v>0.05</v>
      </c>
      <c r="F23" t="s">
        <v>13</v>
      </c>
    </row>
    <row r="24" spans="1:12" ht="15.6" x14ac:dyDescent="0.35">
      <c r="A24" s="38">
        <v>92682</v>
      </c>
      <c r="F24" t="s">
        <v>51</v>
      </c>
    </row>
    <row r="25" spans="1:12" x14ac:dyDescent="0.3">
      <c r="A25" s="38">
        <v>113284</v>
      </c>
      <c r="C25" s="11" t="s">
        <v>25</v>
      </c>
      <c r="D25" s="12"/>
      <c r="E25" s="12"/>
      <c r="F25" s="12"/>
      <c r="G25" s="12"/>
      <c r="H25" s="12"/>
      <c r="I25" s="7"/>
    </row>
    <row r="26" spans="1:12" x14ac:dyDescent="0.3">
      <c r="A26" s="38">
        <v>79398</v>
      </c>
      <c r="C26" s="13" t="s">
        <v>26</v>
      </c>
      <c r="D26" s="44">
        <v>85000</v>
      </c>
    </row>
    <row r="27" spans="1:12" x14ac:dyDescent="0.3">
      <c r="A27" s="38">
        <v>82503</v>
      </c>
      <c r="C27" s="13" t="s">
        <v>27</v>
      </c>
      <c r="D27" s="39">
        <v>12549</v>
      </c>
    </row>
    <row r="28" spans="1:12" x14ac:dyDescent="0.3">
      <c r="A28" s="38">
        <v>81485</v>
      </c>
      <c r="C28" s="13" t="s">
        <v>28</v>
      </c>
      <c r="D28" s="19" t="s">
        <v>73</v>
      </c>
    </row>
    <row r="29" spans="1:12" x14ac:dyDescent="0.3">
      <c r="A29" s="38">
        <v>84083</v>
      </c>
      <c r="C29" s="13" t="s">
        <v>29</v>
      </c>
      <c r="D29" s="18" t="s">
        <v>30</v>
      </c>
      <c r="F29" t="str">
        <f>IF(D29="","",IF(D29="z","Because Sigma Known",IF(D29="t","Because Sigma NOT Known","Please Enter a z or t")))</f>
        <v>Because Sigma Known</v>
      </c>
    </row>
    <row r="30" spans="1:12" x14ac:dyDescent="0.3">
      <c r="A30" s="38">
        <v>76384</v>
      </c>
      <c r="C30" s="13" t="s">
        <v>31</v>
      </c>
      <c r="D30" s="18">
        <f>COUNT(A21:A56)</f>
        <v>36</v>
      </c>
    </row>
    <row r="31" spans="1:12" x14ac:dyDescent="0.3">
      <c r="A31" s="38">
        <v>86539</v>
      </c>
      <c r="C31" s="13" t="s">
        <v>32</v>
      </c>
      <c r="D31" s="40">
        <f>AVERAGE($A$21:$A$56)</f>
        <v>88594.999999999971</v>
      </c>
      <c r="F31" t="s">
        <v>74</v>
      </c>
    </row>
    <row r="32" spans="1:12" x14ac:dyDescent="0.3">
      <c r="A32" s="38">
        <v>69894</v>
      </c>
      <c r="C32" s="13" t="s">
        <v>33</v>
      </c>
      <c r="D32" s="18">
        <f>E23</f>
        <v>0.05</v>
      </c>
    </row>
    <row r="33" spans="1:11" x14ac:dyDescent="0.3">
      <c r="A33" s="38">
        <v>67810</v>
      </c>
      <c r="C33" s="13" t="s">
        <v>34</v>
      </c>
      <c r="D33" s="18" t="s">
        <v>48</v>
      </c>
    </row>
    <row r="34" spans="1:11" x14ac:dyDescent="0.3">
      <c r="A34" s="38">
        <v>84219</v>
      </c>
      <c r="C34" s="13" t="s">
        <v>36</v>
      </c>
      <c r="D34" s="45">
        <f>D27/SQRT(D30)</f>
        <v>2091.5</v>
      </c>
      <c r="F34" t="str">
        <f>IF(D29="","",IF(D29="z"," =Sigma/SQRT(n)",IF(D29="t"," =s/SQRT(n)",IF(OR(D29&lt;&gt;"z",D29&lt;&gt;"t"),"."))))</f>
        <v xml:space="preserve"> =Sigma/SQRT(n)</v>
      </c>
      <c r="H34" t="s">
        <v>50</v>
      </c>
    </row>
    <row r="35" spans="1:11" ht="15.6" x14ac:dyDescent="0.35">
      <c r="A35" s="38">
        <v>90242</v>
      </c>
      <c r="C35" s="13" t="str">
        <f>"Test Statistic = "&amp;IF(D29="z","z",IF(D29="t","t",""))&amp;" ="</f>
        <v>Test Statistic = z =</v>
      </c>
      <c r="D35" s="14">
        <f>(D31-D26)/D34</f>
        <v>1.718862060721956</v>
      </c>
      <c r="F35" t="s">
        <v>37</v>
      </c>
      <c r="H35" t="s">
        <v>38</v>
      </c>
    </row>
    <row r="36" spans="1:11" x14ac:dyDescent="0.3">
      <c r="A36" s="38">
        <v>104294</v>
      </c>
    </row>
    <row r="37" spans="1:11" x14ac:dyDescent="0.3">
      <c r="A37" s="38">
        <v>86642</v>
      </c>
      <c r="C37" s="11" t="s">
        <v>39</v>
      </c>
      <c r="D37" s="12"/>
      <c r="E37" s="12"/>
      <c r="F37" s="12"/>
      <c r="G37" s="12"/>
      <c r="H37" s="36"/>
    </row>
    <row r="38" spans="1:11" ht="15.6" x14ac:dyDescent="0.35">
      <c r="A38" s="38">
        <v>85646</v>
      </c>
      <c r="C38" s="15" t="s">
        <v>40</v>
      </c>
      <c r="D38" s="16" t="s">
        <v>41</v>
      </c>
      <c r="E38" s="17"/>
      <c r="F38" s="17"/>
      <c r="G38" s="17"/>
      <c r="H38" s="37"/>
      <c r="I38" s="16"/>
      <c r="J38" s="17"/>
      <c r="K38" s="37"/>
    </row>
    <row r="39" spans="1:11" x14ac:dyDescent="0.3">
      <c r="A39" s="38">
        <v>73286</v>
      </c>
      <c r="C39" s="13" t="s">
        <v>42</v>
      </c>
      <c r="D39" s="20">
        <f>1-_xlfn.NORM.S.DIST(D35,1)</f>
        <v>4.2819745911792384E-2</v>
      </c>
      <c r="G39" t="s">
        <v>56</v>
      </c>
      <c r="I39" t="s">
        <v>52</v>
      </c>
    </row>
    <row r="40" spans="1:11" x14ac:dyDescent="0.3">
      <c r="A40" s="38">
        <v>65074</v>
      </c>
    </row>
    <row r="41" spans="1:11" x14ac:dyDescent="0.3">
      <c r="A41" s="38">
        <v>77829</v>
      </c>
      <c r="C41" s="11" t="s">
        <v>43</v>
      </c>
      <c r="D41" s="12"/>
      <c r="E41" s="12"/>
      <c r="F41" s="12"/>
      <c r="G41" s="12"/>
      <c r="H41" s="36"/>
    </row>
    <row r="42" spans="1:11" ht="15.6" x14ac:dyDescent="0.35">
      <c r="A42" s="38">
        <v>106881</v>
      </c>
      <c r="C42" s="15" t="s">
        <v>40</v>
      </c>
      <c r="D42" s="16" t="s">
        <v>44</v>
      </c>
      <c r="E42" s="17"/>
      <c r="F42" s="17"/>
      <c r="G42" s="17"/>
      <c r="H42" s="37"/>
      <c r="I42" s="16"/>
      <c r="J42" s="17"/>
      <c r="K42" s="37"/>
    </row>
    <row r="43" spans="1:11" x14ac:dyDescent="0.3">
      <c r="A43" s="38">
        <v>83221</v>
      </c>
      <c r="C43" s="13" t="s">
        <v>45</v>
      </c>
      <c r="D43" s="14">
        <f>_xlfn.NORM.S.INV(1-D32)</f>
        <v>1.6448536269514715</v>
      </c>
      <c r="G43" t="s">
        <v>75</v>
      </c>
      <c r="I43" t="s">
        <v>53</v>
      </c>
    </row>
    <row r="44" spans="1:11" x14ac:dyDescent="0.3">
      <c r="A44" s="38">
        <v>88483</v>
      </c>
    </row>
    <row r="45" spans="1:11" x14ac:dyDescent="0.3">
      <c r="A45" s="38">
        <v>80998</v>
      </c>
    </row>
    <row r="46" spans="1:11" x14ac:dyDescent="0.3">
      <c r="A46" s="38">
        <v>84734</v>
      </c>
      <c r="C46" s="7" t="s">
        <v>46</v>
      </c>
    </row>
    <row r="47" spans="1:11" x14ac:dyDescent="0.3">
      <c r="A47" s="38">
        <v>126949</v>
      </c>
      <c r="B47" t="s">
        <v>72</v>
      </c>
      <c r="C47" s="16" t="s">
        <v>64</v>
      </c>
      <c r="D47" s="17"/>
      <c r="E47" s="17"/>
      <c r="F47" s="17"/>
      <c r="G47" s="17"/>
      <c r="H47" s="17"/>
      <c r="I47" s="21"/>
    </row>
    <row r="48" spans="1:11" x14ac:dyDescent="0.3">
      <c r="A48" s="38">
        <v>64085</v>
      </c>
      <c r="B48" t="s">
        <v>72</v>
      </c>
      <c r="C48" s="16" t="s">
        <v>65</v>
      </c>
      <c r="D48" s="17"/>
      <c r="E48" s="17"/>
      <c r="F48" s="17"/>
      <c r="G48" s="17"/>
      <c r="H48" s="17"/>
      <c r="I48" s="21"/>
    </row>
    <row r="49" spans="1:9" x14ac:dyDescent="0.3">
      <c r="A49" s="38">
        <v>81469</v>
      </c>
      <c r="B49" t="s">
        <v>72</v>
      </c>
      <c r="C49" s="22" t="s">
        <v>71</v>
      </c>
      <c r="D49" s="23"/>
      <c r="E49" s="23"/>
      <c r="F49" s="23"/>
      <c r="G49" s="23"/>
      <c r="H49" s="23"/>
      <c r="I49" s="24"/>
    </row>
    <row r="50" spans="1:9" x14ac:dyDescent="0.3">
      <c r="A50" s="38">
        <v>85769</v>
      </c>
      <c r="B50" t="str">
        <f>IF(B49="","",".")</f>
        <v>.</v>
      </c>
      <c r="C50" s="25" t="s">
        <v>66</v>
      </c>
      <c r="D50" s="26"/>
      <c r="E50" s="26"/>
      <c r="F50" s="26"/>
      <c r="G50" s="26"/>
      <c r="H50" s="26"/>
      <c r="I50" s="27"/>
    </row>
    <row r="51" spans="1:9" x14ac:dyDescent="0.3">
      <c r="A51" s="38">
        <v>98864</v>
      </c>
      <c r="B51" t="s">
        <v>72</v>
      </c>
      <c r="C51" s="22" t="s">
        <v>67</v>
      </c>
      <c r="D51" s="23"/>
      <c r="E51" s="23"/>
      <c r="F51" s="23"/>
      <c r="G51" s="23"/>
      <c r="H51" s="23"/>
      <c r="I51" s="24"/>
    </row>
    <row r="52" spans="1:9" x14ac:dyDescent="0.3">
      <c r="A52" s="38">
        <v>92132</v>
      </c>
      <c r="B52" t="str">
        <f>IF(B51="","",".")</f>
        <v>.</v>
      </c>
      <c r="C52" s="25" t="s">
        <v>68</v>
      </c>
      <c r="D52" s="26"/>
      <c r="E52" s="26"/>
      <c r="F52" s="26"/>
      <c r="G52" s="26"/>
      <c r="H52" s="26"/>
      <c r="I52" s="27"/>
    </row>
    <row r="53" spans="1:9" x14ac:dyDescent="0.3">
      <c r="A53" s="38">
        <v>65025</v>
      </c>
      <c r="B53" t="s">
        <v>72</v>
      </c>
      <c r="C53" s="22" t="s">
        <v>69</v>
      </c>
      <c r="D53" s="23"/>
      <c r="E53" s="23"/>
      <c r="F53" s="23"/>
      <c r="G53" s="23"/>
      <c r="H53" s="23"/>
      <c r="I53" s="24"/>
    </row>
    <row r="54" spans="1:9" x14ac:dyDescent="0.3">
      <c r="A54" s="38">
        <v>101594</v>
      </c>
      <c r="B54" t="str">
        <f>IF(B53="","",".")</f>
        <v>.</v>
      </c>
      <c r="C54" s="25" t="s">
        <v>70</v>
      </c>
      <c r="D54" s="26"/>
      <c r="E54" s="26"/>
      <c r="F54" s="26"/>
      <c r="G54" s="26"/>
      <c r="H54" s="26"/>
      <c r="I54" s="27"/>
    </row>
    <row r="55" spans="1:9" x14ac:dyDescent="0.3">
      <c r="A55" s="38">
        <v>91250</v>
      </c>
    </row>
    <row r="56" spans="1:9" x14ac:dyDescent="0.3">
      <c r="A56" s="38">
        <v>98426</v>
      </c>
    </row>
  </sheetData>
  <conditionalFormatting sqref="D16:L19">
    <cfRule type="expression" dxfId="4" priority="2">
      <formula>$B16=""</formula>
    </cfRule>
  </conditionalFormatting>
  <conditionalFormatting sqref="C47:I54">
    <cfRule type="expression" dxfId="3" priority="1">
      <formula>$B47=""</formula>
    </cfRule>
  </conditionalFormatting>
  <dataValidations count="1">
    <dataValidation type="list" allowBlank="1" showInputMessage="1" showErrorMessage="1" sqref="D33">
      <formula1>$P$1:$P$3</formula1>
    </dataValidation>
  </dataValidation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Topics</vt:lpstr>
      <vt:lpstr>HT-z-upper</vt:lpstr>
      <vt:lpstr>HT-z-upper (an)</vt:lpstr>
      <vt:lpstr>HT-z-upper (anxxx)</vt:lpstr>
    </vt:vector>
  </TitlesOfParts>
  <Company>Highline Community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Girvin</dc:creator>
  <cp:lastModifiedBy>Michael Girvin</cp:lastModifiedBy>
  <cp:lastPrinted>2012-03-10T20:35:24Z</cp:lastPrinted>
  <dcterms:created xsi:type="dcterms:W3CDTF">2012-03-08T17:23:28Z</dcterms:created>
  <dcterms:modified xsi:type="dcterms:W3CDTF">2012-03-14T00:35:40Z</dcterms:modified>
</cp:coreProperties>
</file>