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 codeName="{1563B04E-AB91-75FE-B8BC-B18F01832D5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ictorio\webbz\content\live\people\mgirvin\AllClasses\135_2011\Content\Ch05\"/>
    </mc:Choice>
  </mc:AlternateContent>
  <bookViews>
    <workbookView xWindow="-15" yWindow="-15" windowWidth="15390" windowHeight="3765"/>
  </bookViews>
  <sheets>
    <sheet name="Topics" sheetId="29" r:id="rId1"/>
    <sheet name="Checking" sheetId="1" r:id="rId2"/>
    <sheet name="Checks " sheetId="4" r:id="rId3"/>
    <sheet name="Check Stubs" sheetId="5" r:id="rId4"/>
    <sheet name="Deposit Slips " sheetId="6" r:id="rId5"/>
    <sheet name="Types of Endorsements " sheetId="7" r:id="rId6"/>
    <sheet name="CheckingFees" sheetId="8" r:id="rId7"/>
    <sheet name="CheckingFees (an)" sheetId="11" r:id="rId8"/>
    <sheet name="CheckingFees (VLOOKUP)" sheetId="10" r:id="rId9"/>
    <sheet name="CheckingFees (VLOOKUP) (an)" sheetId="12" r:id="rId10"/>
    <sheet name="Check Register" sheetId="3" r:id="rId11"/>
    <sheet name="Check Register (an)" sheetId="30" r:id="rId12"/>
    <sheet name="CreditCardFees" sheetId="16" r:id="rId13"/>
    <sheet name="CreditCardFees (an)" sheetId="27" r:id="rId14"/>
    <sheet name="Services" sheetId="15" r:id="rId15"/>
    <sheet name="Why Bank Reconcilations" sheetId="20" r:id="rId16"/>
    <sheet name="Reconciling" sheetId="31" r:id="rId17"/>
    <sheet name="Reconciling(an)" sheetId="18" r:id="rId18"/>
    <sheet name="CF and DVL" sheetId="32" r:id="rId19"/>
    <sheet name="CF and DVL (an)" sheetId="33" r:id="rId20"/>
    <sheet name="HW ==&gt;&gt;" sheetId="17" r:id="rId21"/>
    <sheet name="5(1)" sheetId="22" r:id="rId22"/>
    <sheet name="5(2)" sheetId="25" r:id="rId23"/>
    <sheet name="5(3)" sheetId="26" r:id="rId24"/>
    <sheet name="ii" sheetId="28" r:id="rId25"/>
  </sheets>
  <functionGroups builtInGroupCount="18"/>
  <calcPr calcId="171027"/>
</workbook>
</file>

<file path=xl/calcChain.xml><?xml version="1.0" encoding="utf-8"?>
<calcChain xmlns="http://schemas.openxmlformats.org/spreadsheetml/2006/main">
  <c r="E19" i="22" l="1"/>
  <c r="E21" i="22"/>
  <c r="N19" i="18" l="1"/>
  <c r="N18" i="18"/>
  <c r="H19" i="18"/>
  <c r="H18" i="18"/>
  <c r="N19" i="33" l="1"/>
  <c r="V36" i="33" s="1"/>
  <c r="H19" i="33"/>
  <c r="X29" i="33" s="1"/>
  <c r="N18" i="33"/>
  <c r="V38" i="33" s="1"/>
  <c r="H18" i="33"/>
  <c r="X23" i="33" s="1"/>
  <c r="L10" i="33"/>
  <c r="L9" i="33"/>
  <c r="L7" i="33"/>
  <c r="L6" i="33"/>
  <c r="J6" i="33"/>
  <c r="A6" i="33"/>
  <c r="A9" i="33" s="1"/>
  <c r="M5" i="33"/>
  <c r="B5" i="33"/>
  <c r="B6" i="33" s="1"/>
  <c r="F7" i="33" s="1"/>
  <c r="L4" i="33"/>
  <c r="O4" i="33" s="1"/>
  <c r="O5" i="33" s="1"/>
  <c r="J4" i="33"/>
  <c r="H4" i="33"/>
  <c r="H5" i="33" s="1"/>
  <c r="H6" i="33" s="1"/>
  <c r="H7" i="33" s="1"/>
  <c r="H8" i="33" s="1"/>
  <c r="H9" i="33" s="1"/>
  <c r="H10" i="33" s="1"/>
  <c r="H11" i="33" s="1"/>
  <c r="H12" i="33" s="1"/>
  <c r="H13" i="33" s="1"/>
  <c r="H14" i="33" s="1"/>
  <c r="V35" i="33" s="1"/>
  <c r="V37" i="33" s="1"/>
  <c r="V39" i="33" s="1"/>
  <c r="N3" i="33"/>
  <c r="N4" i="33" s="1"/>
  <c r="N19" i="32"/>
  <c r="V36" i="32" s="1"/>
  <c r="H19" i="32"/>
  <c r="X29" i="32" s="1"/>
  <c r="N18" i="32"/>
  <c r="V38" i="32" s="1"/>
  <c r="H18" i="32"/>
  <c r="X23" i="32" s="1"/>
  <c r="L10" i="32"/>
  <c r="L9" i="32"/>
  <c r="L7" i="32"/>
  <c r="L6" i="32"/>
  <c r="J6" i="32"/>
  <c r="A6" i="32"/>
  <c r="A9" i="32" s="1"/>
  <c r="M5" i="32"/>
  <c r="B5" i="32"/>
  <c r="B6" i="32" s="1"/>
  <c r="F7" i="32" s="1"/>
  <c r="L4" i="32"/>
  <c r="O4" i="32" s="1"/>
  <c r="J4" i="32"/>
  <c r="H4" i="32"/>
  <c r="H5" i="32" s="1"/>
  <c r="H6" i="32" s="1"/>
  <c r="H7" i="32" s="1"/>
  <c r="H8" i="32" s="1"/>
  <c r="H9" i="32" s="1"/>
  <c r="H10" i="32" s="1"/>
  <c r="H11" i="32" s="1"/>
  <c r="H12" i="32" s="1"/>
  <c r="H13" i="32" s="1"/>
  <c r="H14" i="32" s="1"/>
  <c r="V35" i="32" s="1"/>
  <c r="V37" i="32" s="1"/>
  <c r="V39" i="32" s="1"/>
  <c r="N3" i="32"/>
  <c r="N4" i="32" s="1"/>
  <c r="L10" i="31"/>
  <c r="L9" i="31"/>
  <c r="L7" i="31"/>
  <c r="L6" i="31"/>
  <c r="J6" i="31"/>
  <c r="A6" i="31"/>
  <c r="A9" i="31" s="1"/>
  <c r="M5" i="31"/>
  <c r="B5" i="31"/>
  <c r="B6" i="31" s="1"/>
  <c r="F7" i="31" s="1"/>
  <c r="L4" i="31"/>
  <c r="O4" i="31" s="1"/>
  <c r="J4" i="31"/>
  <c r="H4" i="31"/>
  <c r="H5" i="31" s="1"/>
  <c r="H6" i="31" s="1"/>
  <c r="H7" i="31" s="1"/>
  <c r="H8" i="31" s="1"/>
  <c r="H9" i="31" s="1"/>
  <c r="H10" i="31" s="1"/>
  <c r="H11" i="31" s="1"/>
  <c r="H12" i="31" s="1"/>
  <c r="H13" i="31" s="1"/>
  <c r="H14" i="31" s="1"/>
  <c r="N3" i="31"/>
  <c r="N4" i="31" s="1"/>
  <c r="V38" i="18"/>
  <c r="V36" i="18"/>
  <c r="X29" i="18"/>
  <c r="X23" i="18"/>
  <c r="F6" i="16"/>
  <c r="B115" i="30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A115" i="30"/>
  <c r="A116" i="30" s="1"/>
  <c r="A117" i="30" s="1"/>
  <c r="A118" i="30" s="1"/>
  <c r="A120" i="30" s="1"/>
  <c r="A121" i="30" s="1"/>
  <c r="A123" i="30" s="1"/>
  <c r="A124" i="30" s="1"/>
  <c r="A125" i="30" s="1"/>
  <c r="A126" i="30" s="1"/>
  <c r="A127" i="30" s="1"/>
  <c r="B87" i="30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A87" i="30"/>
  <c r="A88" i="30" s="1"/>
  <c r="A89" i="30" s="1"/>
  <c r="A90" i="30" s="1"/>
  <c r="A92" i="30" s="1"/>
  <c r="A93" i="30" s="1"/>
  <c r="A95" i="30" s="1"/>
  <c r="A96" i="30" s="1"/>
  <c r="A97" i="30" s="1"/>
  <c r="A98" i="30" s="1"/>
  <c r="A99" i="30" s="1"/>
  <c r="B59" i="30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A59" i="30"/>
  <c r="A60" i="30" s="1"/>
  <c r="A61" i="30" s="1"/>
  <c r="A62" i="30" s="1"/>
  <c r="A64" i="30" s="1"/>
  <c r="A65" i="30" s="1"/>
  <c r="A67" i="30" s="1"/>
  <c r="A68" i="30" s="1"/>
  <c r="A69" i="30" s="1"/>
  <c r="A70" i="30" s="1"/>
  <c r="A71" i="30" s="1"/>
  <c r="H54" i="30"/>
  <c r="H53" i="30"/>
  <c r="H52" i="30"/>
  <c r="H51" i="30"/>
  <c r="H50" i="30"/>
  <c r="H49" i="30"/>
  <c r="H48" i="30"/>
  <c r="H47" i="30"/>
  <c r="H46" i="30"/>
  <c r="H45" i="30"/>
  <c r="H32" i="30"/>
  <c r="H33" i="30" s="1"/>
  <c r="H34" i="30" s="1"/>
  <c r="H35" i="30" s="1"/>
  <c r="H36" i="30" s="1"/>
  <c r="H37" i="30" s="1"/>
  <c r="H38" i="30" s="1"/>
  <c r="H39" i="30" s="1"/>
  <c r="H40" i="30" s="1"/>
  <c r="H41" i="30" s="1"/>
  <c r="H42" i="30" s="1"/>
  <c r="H43" i="30" s="1"/>
  <c r="H44" i="30" s="1"/>
  <c r="H31" i="30"/>
  <c r="H26" i="30"/>
  <c r="H25" i="30"/>
  <c r="H24" i="30"/>
  <c r="H23" i="30"/>
  <c r="H22" i="30"/>
  <c r="H21" i="30"/>
  <c r="I3" i="30"/>
  <c r="H3" i="30"/>
  <c r="I4" i="30" s="1"/>
  <c r="B14" i="12"/>
  <c r="B11" i="12"/>
  <c r="B10" i="12"/>
  <c r="B22" i="11"/>
  <c r="B14" i="11"/>
  <c r="B10" i="11"/>
  <c r="E10" i="5"/>
  <c r="E9" i="5"/>
  <c r="A9" i="18"/>
  <c r="A10" i="18" s="1"/>
  <c r="A6" i="18"/>
  <c r="N27" i="26"/>
  <c r="V46" i="26" s="1"/>
  <c r="N26" i="26"/>
  <c r="V44" i="26" s="1"/>
  <c r="X37" i="26"/>
  <c r="F29" i="26"/>
  <c r="X36" i="26"/>
  <c r="X38" i="26" s="1"/>
  <c r="X31" i="26"/>
  <c r="F28" i="26"/>
  <c r="O23" i="26"/>
  <c r="O24" i="26"/>
  <c r="O12" i="26"/>
  <c r="O13" i="26" s="1"/>
  <c r="O14" i="26" s="1"/>
  <c r="O15" i="26" s="1"/>
  <c r="O16" i="26" s="1"/>
  <c r="O17" i="26" s="1"/>
  <c r="O18" i="26" s="1"/>
  <c r="O19" i="26" s="1"/>
  <c r="O20" i="26" s="1"/>
  <c r="O21" i="26" s="1"/>
  <c r="O22" i="26" s="1"/>
  <c r="X29" i="26" s="1"/>
  <c r="H26" i="26"/>
  <c r="A22" i="26"/>
  <c r="A23" i="26" s="1"/>
  <c r="A13" i="26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E36" i="25"/>
  <c r="D36" i="25"/>
  <c r="E35" i="25"/>
  <c r="E37" i="25" s="1"/>
  <c r="D35" i="25"/>
  <c r="E18" i="25"/>
  <c r="D18" i="25"/>
  <c r="E17" i="25"/>
  <c r="D17" i="25"/>
  <c r="E2" i="25"/>
  <c r="D2" i="25"/>
  <c r="E1" i="25"/>
  <c r="E3" i="25" s="1"/>
  <c r="D1" i="25"/>
  <c r="D20" i="27"/>
  <c r="D3" i="27"/>
  <c r="C3" i="27"/>
  <c r="D2" i="27"/>
  <c r="D4" i="27" s="1"/>
  <c r="C2" i="27"/>
  <c r="I28" i="22"/>
  <c r="I29" i="22" s="1"/>
  <c r="I30" i="22" s="1"/>
  <c r="I31" i="22" s="1"/>
  <c r="I32" i="22" s="1"/>
  <c r="I33" i="22" s="1"/>
  <c r="I34" i="22" s="1"/>
  <c r="I35" i="22" s="1"/>
  <c r="I36" i="22" s="1"/>
  <c r="I37" i="22" s="1"/>
  <c r="I38" i="22" s="1"/>
  <c r="I39" i="22"/>
  <c r="I40" i="22"/>
  <c r="I41" i="22"/>
  <c r="I42" i="22"/>
  <c r="A10" i="32" l="1"/>
  <c r="A11" i="32" s="1"/>
  <c r="J7" i="32"/>
  <c r="A10" i="33"/>
  <c r="A11" i="33" s="1"/>
  <c r="J7" i="33"/>
  <c r="O6" i="33"/>
  <c r="O7" i="33" s="1"/>
  <c r="O8" i="33" s="1"/>
  <c r="O9" i="33" s="1"/>
  <c r="O10" i="33" s="1"/>
  <c r="O11" i="33" s="1"/>
  <c r="O12" i="33" s="1"/>
  <c r="O13" i="33" s="1"/>
  <c r="X21" i="33" s="1"/>
  <c r="O5" i="31"/>
  <c r="O6" i="31" s="1"/>
  <c r="O7" i="31" s="1"/>
  <c r="O8" i="31" s="1"/>
  <c r="O9" i="31" s="1"/>
  <c r="O10" i="31" s="1"/>
  <c r="O11" i="31" s="1"/>
  <c r="O12" i="31" s="1"/>
  <c r="O13" i="31" s="1"/>
  <c r="O5" i="32"/>
  <c r="O6" i="32" s="1"/>
  <c r="O7" i="32" s="1"/>
  <c r="O8" i="32" s="1"/>
  <c r="O9" i="32" s="1"/>
  <c r="O10" i="32" s="1"/>
  <c r="O11" i="32" s="1"/>
  <c r="O12" i="32" s="1"/>
  <c r="O13" i="32" s="1"/>
  <c r="X21" i="32" s="1"/>
  <c r="E11" i="5"/>
  <c r="B12" i="12"/>
  <c r="K3" i="30"/>
  <c r="V43" i="26"/>
  <c r="V45" i="26" s="1"/>
  <c r="V47" i="26" s="1"/>
  <c r="H4" i="30"/>
  <c r="H5" i="30" s="1"/>
  <c r="I6" i="30" s="1"/>
  <c r="X28" i="32"/>
  <c r="X30" i="32" s="1"/>
  <c r="V42" i="32" s="1"/>
  <c r="X28" i="33"/>
  <c r="X30" i="33" s="1"/>
  <c r="V42" i="33" s="1"/>
  <c r="N5" i="33"/>
  <c r="N6" i="33" s="1"/>
  <c r="N7" i="33" s="1"/>
  <c r="N8" i="33" s="1"/>
  <c r="N9" i="33" s="1"/>
  <c r="B8" i="33"/>
  <c r="B9" i="33" s="1"/>
  <c r="B10" i="33" s="1"/>
  <c r="B11" i="33" s="1"/>
  <c r="B12" i="33" s="1"/>
  <c r="F13" i="33" s="1"/>
  <c r="B14" i="33" s="1"/>
  <c r="N10" i="33" s="1"/>
  <c r="N11" i="33" s="1"/>
  <c r="N12" i="33" s="1"/>
  <c r="N13" i="33" s="1"/>
  <c r="J9" i="33"/>
  <c r="A12" i="33"/>
  <c r="J9" i="32"/>
  <c r="A12" i="32"/>
  <c r="N5" i="32"/>
  <c r="N6" i="32" s="1"/>
  <c r="N7" i="32" s="1"/>
  <c r="N8" i="32" s="1"/>
  <c r="N9" i="32" s="1"/>
  <c r="B8" i="32"/>
  <c r="B9" i="32" s="1"/>
  <c r="B10" i="32" s="1"/>
  <c r="B11" i="32" s="1"/>
  <c r="B12" i="32" s="1"/>
  <c r="F13" i="32" s="1"/>
  <c r="B14" i="32" s="1"/>
  <c r="N10" i="32" s="1"/>
  <c r="N11" i="32" s="1"/>
  <c r="N12" i="32" s="1"/>
  <c r="N13" i="32" s="1"/>
  <c r="N5" i="31"/>
  <c r="N6" i="31" s="1"/>
  <c r="N7" i="31" s="1"/>
  <c r="N8" i="31" s="1"/>
  <c r="N9" i="31" s="1"/>
  <c r="B8" i="31"/>
  <c r="B9" i="31" s="1"/>
  <c r="B10" i="31" s="1"/>
  <c r="B11" i="31" s="1"/>
  <c r="B12" i="31" s="1"/>
  <c r="F13" i="31" s="1"/>
  <c r="B14" i="31" s="1"/>
  <c r="N10" i="31" s="1"/>
  <c r="N11" i="31" s="1"/>
  <c r="N12" i="31" s="1"/>
  <c r="N13" i="31" s="1"/>
  <c r="A10" i="31"/>
  <c r="A11" i="31" s="1"/>
  <c r="J7" i="31"/>
  <c r="I41" i="25"/>
  <c r="E38" i="25"/>
  <c r="E39" i="25" s="1"/>
  <c r="E19" i="25"/>
  <c r="I23" i="25" s="1"/>
  <c r="I7" i="25"/>
  <c r="E4" i="25"/>
  <c r="E5" i="25" s="1"/>
  <c r="F8" i="27"/>
  <c r="D5" i="27"/>
  <c r="D6" i="27" s="1"/>
  <c r="D21" i="27"/>
  <c r="D22" i="27" s="1"/>
  <c r="L10" i="22"/>
  <c r="C10" i="22"/>
  <c r="E20" i="25" l="1"/>
  <c r="E21" i="25" s="1"/>
  <c r="H6" i="30"/>
  <c r="I7" i="30" s="1"/>
  <c r="I5" i="30"/>
  <c r="K5" i="30" s="1"/>
  <c r="K4" i="30"/>
  <c r="J9" i="31"/>
  <c r="A12" i="31"/>
  <c r="H7" i="30"/>
  <c r="K6" i="30"/>
  <c r="D25" i="27"/>
  <c r="D26" i="27" s="1"/>
  <c r="K7" i="30" l="1"/>
  <c r="I8" i="30"/>
  <c r="H8" i="30"/>
  <c r="L10" i="18"/>
  <c r="L9" i="18"/>
  <c r="L7" i="18"/>
  <c r="L6" i="18"/>
  <c r="M5" i="18"/>
  <c r="B5" i="18"/>
  <c r="B6" i="18" s="1"/>
  <c r="F7" i="18" s="1"/>
  <c r="L4" i="18"/>
  <c r="O4" i="18" s="1"/>
  <c r="J4" i="18"/>
  <c r="H4" i="18"/>
  <c r="H5" i="18" s="1"/>
  <c r="H6" i="18" s="1"/>
  <c r="H7" i="18" s="1"/>
  <c r="H8" i="18" s="1"/>
  <c r="H9" i="18" s="1"/>
  <c r="H10" i="18" s="1"/>
  <c r="H11" i="18" s="1"/>
  <c r="H12" i="18" s="1"/>
  <c r="H13" i="18" s="1"/>
  <c r="H14" i="18" s="1"/>
  <c r="V35" i="18" s="1"/>
  <c r="V37" i="18" s="1"/>
  <c r="V39" i="18" s="1"/>
  <c r="N3" i="18"/>
  <c r="N4" i="18" s="1"/>
  <c r="C3" i="16"/>
  <c r="C2" i="16"/>
  <c r="B116" i="3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A115" i="3"/>
  <c r="A116" i="3" s="1"/>
  <c r="A117" i="3" s="1"/>
  <c r="A118" i="3" s="1"/>
  <c r="A120" i="3" s="1"/>
  <c r="A121" i="3" s="1"/>
  <c r="A123" i="3" s="1"/>
  <c r="A124" i="3" s="1"/>
  <c r="A125" i="3" s="1"/>
  <c r="A126" i="3" s="1"/>
  <c r="A127" i="3" s="1"/>
  <c r="B88" i="3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A87" i="3"/>
  <c r="A88" i="3" s="1"/>
  <c r="A89" i="3" s="1"/>
  <c r="A90" i="3" s="1"/>
  <c r="A92" i="3" s="1"/>
  <c r="A93" i="3" s="1"/>
  <c r="A95" i="3" s="1"/>
  <c r="A96" i="3" s="1"/>
  <c r="A97" i="3" s="1"/>
  <c r="A98" i="3" s="1"/>
  <c r="A99" i="3" s="1"/>
  <c r="B60" i="3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A59" i="3"/>
  <c r="A60" i="3" s="1"/>
  <c r="A61" i="3" s="1"/>
  <c r="A62" i="3" s="1"/>
  <c r="A64" i="3" s="1"/>
  <c r="A65" i="3" s="1"/>
  <c r="A67" i="3" s="1"/>
  <c r="A68" i="3" s="1"/>
  <c r="A69" i="3" s="1"/>
  <c r="A70" i="3" s="1"/>
  <c r="A71" i="3" s="1"/>
  <c r="L5" i="5"/>
  <c r="E4" i="4"/>
  <c r="O5" i="18" l="1"/>
  <c r="O6" i="18" s="1"/>
  <c r="O7" i="18" s="1"/>
  <c r="O8" i="18" s="1"/>
  <c r="O9" i="18" s="1"/>
  <c r="O10" i="18" s="1"/>
  <c r="O11" i="18" s="1"/>
  <c r="O12" i="18" s="1"/>
  <c r="O13" i="18" s="1"/>
  <c r="X21" i="18" s="1"/>
  <c r="X28" i="18" s="1"/>
  <c r="X30" i="18" s="1"/>
  <c r="V42" i="18" s="1"/>
  <c r="B8" i="18"/>
  <c r="B9" i="18" s="1"/>
  <c r="B10" i="18" s="1"/>
  <c r="B11" i="18" s="1"/>
  <c r="B12" i="18" s="1"/>
  <c r="F13" i="18" s="1"/>
  <c r="B14" i="18" s="1"/>
  <c r="N10" i="18" s="1"/>
  <c r="N11" i="18" s="1"/>
  <c r="N12" i="18" s="1"/>
  <c r="N13" i="18" s="1"/>
  <c r="N5" i="18"/>
  <c r="N6" i="18" s="1"/>
  <c r="N7" i="18" s="1"/>
  <c r="N8" i="18" s="1"/>
  <c r="N9" i="18" s="1"/>
  <c r="H9" i="30"/>
  <c r="I9" i="30"/>
  <c r="K8" i="30"/>
  <c r="J6" i="18"/>
  <c r="K9" i="30" l="1"/>
  <c r="I10" i="30"/>
  <c r="H10" i="30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A11" i="18"/>
  <c r="J7" i="18"/>
  <c r="K10" i="30" l="1"/>
  <c r="A12" i="18"/>
  <c r="J9" i="18"/>
</calcChain>
</file>

<file path=xl/comments1.xml><?xml version="1.0" encoding="utf-8"?>
<comments xmlns="http://schemas.openxmlformats.org/spreadsheetml/2006/main">
  <authors>
    <author>MIDSIMG</author>
  </authors>
  <commentList>
    <comment ref="A16" authorId="0" shapeId="0">
      <text/>
    </comment>
    <comment ref="A17" authorId="0" shapeId="0">
      <text/>
    </comment>
  </commentList>
</comments>
</file>

<file path=xl/comments2.xml><?xml version="1.0" encoding="utf-8"?>
<comments xmlns="http://schemas.openxmlformats.org/spreadsheetml/2006/main">
  <authors>
    <author>MIDSIMG</author>
  </authors>
  <commentList>
    <comment ref="A1" authorId="0" shapeId="0">
      <text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MIDSIMG</author>
  </authors>
  <commentList>
    <comment ref="A13" authorId="0" shapeId="0">
      <text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<sst xmlns="http://schemas.openxmlformats.org/spreadsheetml/2006/main" count="1104" uniqueCount="334">
  <si>
    <t>Banking Services</t>
  </si>
  <si>
    <t>Business Checking Account</t>
  </si>
  <si>
    <t>Make Payments:</t>
  </si>
  <si>
    <t>Checks</t>
  </si>
  <si>
    <t>Cash</t>
  </si>
  <si>
    <t>Debit Card</t>
  </si>
  <si>
    <t>Credit Card</t>
  </si>
  <si>
    <t>Prepaid Card</t>
  </si>
  <si>
    <t>Direct Deposit</t>
  </si>
  <si>
    <t>Traditional Banking: write check, keep checking register by hand, visit a teller</t>
  </si>
  <si>
    <t>Electronic Payments
(Bill Pay, Direct Deposit)</t>
  </si>
  <si>
    <t>Receive Payments:</t>
  </si>
  <si>
    <t>When you slide the card, the cash is removed from your checking account</t>
  </si>
  <si>
    <t>Paypal</t>
  </si>
  <si>
    <t>When you slide the card and the customer pays you $100, the CC company charges you a fee (maybe $2), so you will receive $98 in your account soon.</t>
  </si>
  <si>
    <t>This is growing quickly, and is the future of payments</t>
  </si>
  <si>
    <t>Mobile Phone</t>
  </si>
  <si>
    <t>Suix's Accounting</t>
  </si>
  <si>
    <t>No.</t>
  </si>
  <si>
    <t>3985 14th Ave. S.</t>
  </si>
  <si>
    <t>66-420</t>
  </si>
  <si>
    <t>Seattle, WA 98106</t>
  </si>
  <si>
    <t>Date</t>
  </si>
  <si>
    <t>PAY TO THE ORDER OF:</t>
  </si>
  <si>
    <t>Home Depot</t>
  </si>
  <si>
    <t>Amount</t>
  </si>
  <si>
    <t>$158.70</t>
  </si>
  <si>
    <t>One Hundred Fifty Eight Dollars And Seventy  Cents-----------------------------------------------------------------------------------------------------------------------</t>
  </si>
  <si>
    <t>Dollars</t>
  </si>
  <si>
    <t>Boeing Employees Credit Union</t>
  </si>
  <si>
    <t>12770 Gateway Dr.</t>
  </si>
  <si>
    <t>Tukwila, WA 98168</t>
  </si>
  <si>
    <t>By</t>
  </si>
  <si>
    <t>Suix Radcoolinator</t>
  </si>
  <si>
    <t>Memo</t>
  </si>
  <si>
    <t>Purchase Desk</t>
  </si>
  <si>
    <t xml:space="preserve"> l▪▪ 1210 ▪▪▪ 0420 l▪▪ 6005655960 ll■ 4025</t>
  </si>
  <si>
    <t>front</t>
  </si>
  <si>
    <t>canceled</t>
  </si>
  <si>
    <t>Check:</t>
  </si>
  <si>
    <t xml:space="preserve">Check number </t>
  </si>
  <si>
    <t xml:space="preserve">Date </t>
  </si>
  <si>
    <t xml:space="preserve">ABA transit number </t>
  </si>
  <si>
    <t>Numerator: City, State, Bank</t>
  </si>
  <si>
    <t>Denominator: Federal Reserve District and Bank</t>
  </si>
  <si>
    <t xml:space="preserve">Pay to the order of: </t>
  </si>
  <si>
    <t xml:space="preserve">Payee’s name </t>
  </si>
  <si>
    <t xml:space="preserve">Amount line: </t>
  </si>
  <si>
    <t xml:space="preserve">Write close to dollar sign </t>
  </si>
  <si>
    <t xml:space="preserve">Amount in words </t>
  </si>
  <si>
    <t xml:space="preserve">Use “and” between dollars and fraction of dollars </t>
  </si>
  <si>
    <t xml:space="preserve">Use entire line ---------- </t>
  </si>
  <si>
    <t xml:space="preserve">Words supersede numerals for amount </t>
  </si>
  <si>
    <t xml:space="preserve">Bank’s address </t>
  </si>
  <si>
    <t xml:space="preserve">Signature line </t>
  </si>
  <si>
    <t xml:space="preserve">Should match signature on signature card </t>
  </si>
  <si>
    <t xml:space="preserve">Who is the drawer, or payor, or payer? </t>
  </si>
  <si>
    <t xml:space="preserve">Person who writes check </t>
  </si>
  <si>
    <t xml:space="preserve">Who is the payee? </t>
  </si>
  <si>
    <t xml:space="preserve">Person to whom the payment is made </t>
  </si>
  <si>
    <t xml:space="preserve">What is a check? </t>
  </si>
  <si>
    <t xml:space="preserve">Order by drawer for bank to make payment to payee </t>
  </si>
  <si>
    <t xml:space="preserve">Check that has not been filled out? </t>
  </si>
  <si>
    <t xml:space="preserve">Paper </t>
  </si>
  <si>
    <t xml:space="preserve">Signed check made out to you? </t>
  </si>
  <si>
    <t>Asset: Cash</t>
  </si>
  <si>
    <t xml:space="preserve">An electronic photo of a canceled check that you obtain? </t>
  </si>
  <si>
    <t xml:space="preserve">Record of business transaction </t>
  </si>
  <si>
    <t xml:space="preserve">Proof that you paid someone </t>
  </si>
  <si>
    <t>Types of checking accounts:</t>
  </si>
  <si>
    <t>Checking accounts are offered by:</t>
  </si>
  <si>
    <t>Banks</t>
  </si>
  <si>
    <t>Saving and Loans</t>
  </si>
  <si>
    <t>Credit Unions</t>
  </si>
  <si>
    <t>On-line banks (reduced costs of on-line services can result in higher interest being paid and lower service costs)</t>
  </si>
  <si>
    <t>Personal checking accounts:</t>
  </si>
  <si>
    <t>Below a set balance may result in a service fee</t>
  </si>
  <si>
    <t>Account may earn interest</t>
  </si>
  <si>
    <t>Business checking accounts:</t>
  </si>
  <si>
    <t>Banks offer more services because of the increased levels of money deposited and potential for making loans</t>
  </si>
  <si>
    <t>Banks will accept payments for the business</t>
  </si>
  <si>
    <t>Banks may set up a level of credit for the business to make short-term loans</t>
  </si>
  <si>
    <t>Large businesses may make overnight or short-term deposits to earn interest</t>
  </si>
  <si>
    <t>ATM Machines:</t>
  </si>
  <si>
    <t>Be sure to keep the printed out receipts for your records</t>
  </si>
  <si>
    <t>On-line banks:</t>
  </si>
  <si>
    <t>Reduced costs of on-line services can result in higher interest being paid and lower service costs</t>
  </si>
  <si>
    <t>Transactions and banking activity can be performed more conveniently from a computer</t>
  </si>
  <si>
    <t>Check balances and reconcile on-line at home or at the business</t>
  </si>
  <si>
    <t>Pay bills from the on-line bank site</t>
  </si>
  <si>
    <t>Debit Cards</t>
  </si>
  <si>
    <t>When you use a debit card the cash is withdrawn from your account</t>
  </si>
  <si>
    <t>Credit Cards</t>
  </si>
  <si>
    <t>Credit Cards are not associated directly with your checking account</t>
  </si>
  <si>
    <t>When you use a credit card you  "go into debt"</t>
  </si>
  <si>
    <t>Date:</t>
  </si>
  <si>
    <t>To</t>
  </si>
  <si>
    <t>For</t>
  </si>
  <si>
    <t>Bal. Bro't For'd</t>
  </si>
  <si>
    <t>Am't Deposited</t>
  </si>
  <si>
    <t>Total</t>
  </si>
  <si>
    <t>Am't this Check</t>
  </si>
  <si>
    <t>Balance For'd</t>
  </si>
  <si>
    <t>Why are checks stubs important?</t>
  </si>
  <si>
    <t>Because you use the check stub as the source information to enter the business transaction into the official business accounting system</t>
  </si>
  <si>
    <t xml:space="preserve">Types of Endorsements </t>
  </si>
  <si>
    <t xml:space="preserve">Restrictive endorsement </t>
  </si>
  <si>
    <t xml:space="preserve">Restricts or limits further transfer of title </t>
  </si>
  <si>
    <t xml:space="preserve">Example: “for deposit only” </t>
  </si>
  <si>
    <t xml:space="preserve">Blank endorsement </t>
  </si>
  <si>
    <t xml:space="preserve">Signature of payee only – does not restrict further transfer </t>
  </si>
  <si>
    <t xml:space="preserve">Special endorsement </t>
  </si>
  <si>
    <t xml:space="preserve">“Pay to the order of…” </t>
  </si>
  <si>
    <t xml:space="preserve">Qualified endorsement </t>
  </si>
  <si>
    <t xml:space="preserve">“Without recourse </t>
  </si>
  <si>
    <t xml:space="preserve">Frees endorser (original payee) from future liability if drawer does not honor the check </t>
  </si>
  <si>
    <t>Average Balance</t>
  </si>
  <si>
    <t>Maintenance Charge per Month</t>
  </si>
  <si>
    <t>Checks written</t>
  </si>
  <si>
    <t>Per-Check Charge</t>
  </si>
  <si>
    <t>Less than $500.00</t>
  </si>
  <si>
    <t>$500.00 - $1,999.99</t>
  </si>
  <si>
    <t>$2,000.00 - $4,999.99</t>
  </si>
  <si>
    <t>$5,000.00 or more</t>
  </si>
  <si>
    <t>Some pay interest</t>
  </si>
  <si>
    <t>Online Banking: write few checks, keep check register on computer, use 1) direct deposit, 2) bill pay,</t>
  </si>
  <si>
    <t>3) credit card, 4) secure online site to conduct banking business.</t>
  </si>
  <si>
    <t>Shop around, some Banks like Boeing Employees Credit Union or E-Trade have really nice accounts</t>
  </si>
  <si>
    <t>with no service charges, a small amount of interest, free checking/bill pay, and low balance</t>
  </si>
  <si>
    <t>requirements</t>
  </si>
  <si>
    <t>Check</t>
  </si>
  <si>
    <t>Charge For Month</t>
  </si>
  <si>
    <t>Maintenance Charge + (# Checks Written)*(Per-Check Charge)</t>
  </si>
  <si>
    <t># Checks Written</t>
  </si>
  <si>
    <t>LowerLimit</t>
  </si>
  <si>
    <t>Using the table above, what would your monthly service charge be?</t>
  </si>
  <si>
    <t>VLOOKUP Maintenance Charge</t>
  </si>
  <si>
    <t>VLOOKUP Per-Check Charge</t>
  </si>
  <si>
    <t>Monthly Charge = Maintenance Charge + (# Checks Written)*(Per-Check Charge)</t>
  </si>
  <si>
    <t>Monthly Charge</t>
  </si>
  <si>
    <t>Check No.</t>
  </si>
  <si>
    <t>Check Issued To</t>
  </si>
  <si>
    <t>Amount of Check</t>
  </si>
  <si>
    <t>ü</t>
  </si>
  <si>
    <t>Date of Deposit</t>
  </si>
  <si>
    <t>Amount of Deposit</t>
  </si>
  <si>
    <t>Balance</t>
  </si>
  <si>
    <t>Balance Forward ==&gt;</t>
  </si>
  <si>
    <t>Starbuck's</t>
  </si>
  <si>
    <t>Office Depot</t>
  </si>
  <si>
    <t>Whole Foods Market</t>
  </si>
  <si>
    <t>Suix Trucking</t>
  </si>
  <si>
    <t>Deposit</t>
  </si>
  <si>
    <t>Macbeth Hardwoods</t>
  </si>
  <si>
    <t>Chin Ho</t>
  </si>
  <si>
    <t>Google</t>
  </si>
  <si>
    <t>Sheliadawn Smith</t>
  </si>
  <si>
    <t>Dunn Lumber</t>
  </si>
  <si>
    <t>Money Order</t>
  </si>
  <si>
    <t>Notary Service</t>
  </si>
  <si>
    <t>Official certification of a signature on a document. Charges vary.</t>
  </si>
  <si>
    <t>If you ran a boomerang selling internet site, and you sold $100.00 worth of boomerangs to a customer and collected tax (because the sale is in the state), what would the credit card fee ( 3.50% ) be and how much would be credited to your business merchant checking account?</t>
  </si>
  <si>
    <t>Bank Services &amp; Fees</t>
  </si>
  <si>
    <t>ATM Card</t>
  </si>
  <si>
    <t>NSF</t>
  </si>
  <si>
    <t>Overdraft Protection</t>
  </si>
  <si>
    <t>Protects against NSF - charges vary.</t>
  </si>
  <si>
    <t>Returned-Deposit item</t>
  </si>
  <si>
    <t>Stop-Payment order</t>
  </si>
  <si>
    <t>Cashier's Check</t>
  </si>
  <si>
    <t>Check written by the bank (like cash) - about $10.</t>
  </si>
  <si>
    <t>Purchase instrument similar to cash - about $5.</t>
  </si>
  <si>
    <t>Online Banking</t>
  </si>
  <si>
    <t>PayPal</t>
  </si>
  <si>
    <t>Allows you to login to an ATM machine and conduct banking</t>
  </si>
  <si>
    <t>transactions like, withdraw cash, deposits, check balances,</t>
  </si>
  <si>
    <t>transfer fees, etc. No fees at bank's ATM, can be as $3 on other</t>
  </si>
  <si>
    <t>banks machines.</t>
  </si>
  <si>
    <t>Nonsufficient funds to cover a withdrawal from your account</t>
  </si>
  <si>
    <t>("Bounced Check", automatic bill pay, etc.) - fees can be as high</t>
  </si>
  <si>
    <t>as $25, $35.</t>
  </si>
  <si>
    <t>Check returned because it is not filled out correctly - fees can be</t>
  </si>
  <si>
    <t>as high as $25, $35.</t>
  </si>
  <si>
    <t>NSF for a check you try to deposit that came someone else - fees</t>
  </si>
  <si>
    <t>about $25.</t>
  </si>
  <si>
    <t>Check Balances, Transfer Fees, Bill Pay, Check Statements,</t>
  </si>
  <si>
    <t>Reconcile Accounts, Apply for Loans or Credit Cards.</t>
  </si>
  <si>
    <t>Transactions are safer than credit cards because no financial</t>
  </si>
  <si>
    <t>information is shared (but watch out for e-mail scams)</t>
  </si>
  <si>
    <t>Are less expensive and provide more services for free because</t>
  </si>
  <si>
    <t>they are cooperatives (like BECU)</t>
  </si>
  <si>
    <t>about $30.</t>
  </si>
  <si>
    <t>Improperly Filled Out Check</t>
  </si>
  <si>
    <t xml:space="preserve">You request a stop payment on a check you wrote - fees </t>
  </si>
  <si>
    <t>Credit Card Sales</t>
  </si>
  <si>
    <t>Credit Card Refunds</t>
  </si>
  <si>
    <t>Net Credit Card Sales</t>
  </si>
  <si>
    <t>Total Fee</t>
  </si>
  <si>
    <t>Cedit Card Fee %</t>
  </si>
  <si>
    <t xml:space="preserve">Net Deposit in </t>
  </si>
  <si>
    <t>Your business sells flowers. You except XXXX Credit Card. When you swipe the credit card from a customer when they are buying flowers, the credit card will charge your business a fee (about 2%) and deposit the money in your bank in about 1 day.</t>
  </si>
  <si>
    <t>**Note about customer: The customer pays the Credit Card company later and if the customer pays late, he will pay a fee (interest).</t>
  </si>
  <si>
    <t>Check Round:</t>
  </si>
  <si>
    <t>Sales Tax</t>
  </si>
  <si>
    <t># Booms</t>
  </si>
  <si>
    <t>Price Each</t>
  </si>
  <si>
    <t>Subtotal</t>
  </si>
  <si>
    <t>Collected Sales Tax</t>
  </si>
  <si>
    <t>Total Customer Pays You</t>
  </si>
  <si>
    <t>**No CC Refund</t>
  </si>
  <si>
    <t xml:space="preserve"> &lt;&lt;== What is listed on bottom on Invoice</t>
  </si>
  <si>
    <t>Credit Card Fee</t>
  </si>
  <si>
    <t>Business Checkbook</t>
  </si>
  <si>
    <t>Bank Statement</t>
  </si>
  <si>
    <t>Amount of Deposit or Credit</t>
  </si>
  <si>
    <t>Deposits</t>
  </si>
  <si>
    <t>Name 1</t>
  </si>
  <si>
    <t>Name 2</t>
  </si>
  <si>
    <t>Name 3</t>
  </si>
  <si>
    <t>Name 4</t>
  </si>
  <si>
    <t>RC</t>
  </si>
  <si>
    <t>Name 5</t>
  </si>
  <si>
    <t>Name 6</t>
  </si>
  <si>
    <t>ATM</t>
  </si>
  <si>
    <t>Name 7</t>
  </si>
  <si>
    <t>IC</t>
  </si>
  <si>
    <t>Name 8</t>
  </si>
  <si>
    <t>SC</t>
  </si>
  <si>
    <t>CP</t>
  </si>
  <si>
    <t>Checks Outstanding</t>
  </si>
  <si>
    <t>Compare the list of checks paid by the bank with your records. List and total the checks not yet paid.</t>
  </si>
  <si>
    <t>Number</t>
  </si>
  <si>
    <t>Enter new balance from bank statement:</t>
  </si>
  <si>
    <t>List any deposits made by you and</t>
  </si>
  <si>
    <t xml:space="preserve"> +</t>
  </si>
  <si>
    <t>not yet recorded by the bank:</t>
  </si>
  <si>
    <t>Add all numbers from lines above.</t>
  </si>
  <si>
    <t>Total:</t>
  </si>
  <si>
    <t>Total of checks outstanding:</t>
  </si>
  <si>
    <t xml:space="preserve"> -</t>
  </si>
  <si>
    <t>Subtract (4) from (3). This is the adjusted balance</t>
  </si>
  <si>
    <t>To reconcile your records:</t>
  </si>
  <si>
    <t>List your checkbook balance</t>
  </si>
  <si>
    <t>Write the total of any fees or charges deducted by the bank and not yet subtracted by you from your checkbook:</t>
  </si>
  <si>
    <t>Subtract line (7) from line (6).</t>
  </si>
  <si>
    <t>Add interest credit:</t>
  </si>
  <si>
    <t>Add line (9) to line (8). This is the checkbook balance.</t>
  </si>
  <si>
    <t>Why Bank Reconciliations?</t>
  </si>
  <si>
    <t>Because there are things in our check book that the bank does not know about (like outstanding checks)</t>
  </si>
  <si>
    <t>Because there are things on the bank statement that we have not put into our check book yet (like service charge or NSF checks)</t>
  </si>
  <si>
    <t>Your checkbook balance almost never will equal the bank statement balance!</t>
  </si>
  <si>
    <t>Banks make mistakes</t>
  </si>
  <si>
    <t>Verify checking account records with those of the bank</t>
  </si>
  <si>
    <t>Check accuracy of:</t>
  </si>
  <si>
    <t>Deposits made</t>
  </si>
  <si>
    <t>Service charges incurred</t>
  </si>
  <si>
    <t>Interest earned</t>
  </si>
  <si>
    <t>Define Terms:</t>
  </si>
  <si>
    <t>Outstanding checks</t>
  </si>
  <si>
    <t>Checks that the business has written that have not arrived at the bank yet</t>
  </si>
  <si>
    <t>NSF checks "Not Sufficient Funds"</t>
  </si>
  <si>
    <t>Checks that we originally deposited in the bank, but did not clear (bank did not collect on them) because the person/business that gave the check to us did not have enough money in the account!</t>
  </si>
  <si>
    <t>Deposits In Transit</t>
  </si>
  <si>
    <t>Deposits that we have made that the bank has not received yet</t>
  </si>
  <si>
    <t>e</t>
  </si>
  <si>
    <t>Delta Contactors</t>
  </si>
  <si>
    <t>Hand Fabricators</t>
  </si>
  <si>
    <t>Photo Specialists</t>
  </si>
  <si>
    <t>Wholesale Supply</t>
  </si>
  <si>
    <t>ATM(fuel)</t>
  </si>
  <si>
    <t>Light &amp; Power Utilities</t>
  </si>
  <si>
    <t>License Board</t>
  </si>
  <si>
    <t>Young Marketing</t>
  </si>
  <si>
    <t>6-10</t>
  </si>
  <si>
    <t xml:space="preserve"> &lt;&lt;== ROUNDED</t>
  </si>
  <si>
    <t>11-15</t>
  </si>
  <si>
    <t>16-20</t>
  </si>
  <si>
    <t>Action Packing Supplies</t>
  </si>
  <si>
    <t>ATM cash</t>
  </si>
  <si>
    <t>x</t>
  </si>
  <si>
    <t>Fairless Water District</t>
  </si>
  <si>
    <t>Audia Temporary</t>
  </si>
  <si>
    <t>Lionel Toys</t>
  </si>
  <si>
    <t>Fairless Hills Power</t>
  </si>
  <si>
    <t>Hunt Roofing</t>
  </si>
  <si>
    <t>Standard Brands</t>
  </si>
  <si>
    <t>Penny-Saver Products</t>
  </si>
  <si>
    <t>Legend</t>
  </si>
  <si>
    <t>Returned Check =</t>
  </si>
  <si>
    <t>Interest Credit (Interest Paid)</t>
  </si>
  <si>
    <t>Automatic Teller Machine</t>
  </si>
  <si>
    <t>Withdrawals</t>
  </si>
  <si>
    <t>Charge For Checks (Fee paid for Checks)</t>
  </si>
  <si>
    <t>electronic Bill Pay</t>
  </si>
  <si>
    <t>Transaction Description</t>
  </si>
  <si>
    <t>Withdrawal</t>
  </si>
  <si>
    <t>Crown Paper</t>
  </si>
  <si>
    <t>Service Charge =</t>
  </si>
  <si>
    <t>Deposits that Bank does not know about</t>
  </si>
  <si>
    <t>Withdrawals that Bank does not know about</t>
  </si>
  <si>
    <t>withdrawals that We do not know about</t>
  </si>
  <si>
    <t>Deposits that We do not know about</t>
  </si>
  <si>
    <r>
      <t xml:space="preserve">Consumer payments made by check: </t>
    </r>
    <r>
      <rPr>
        <b/>
        <sz val="11"/>
        <color theme="1"/>
        <rFont val="Calibri"/>
        <family val="2"/>
        <scheme val="minor"/>
      </rPr>
      <t>2000 ==&gt;&gt; 50%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2010 ==&gt;&gt; 18%</t>
    </r>
  </si>
  <si>
    <t>When you slide the card and the customer pays you $100, the CC company charges you a fee (maybe $1), so you will receive $99 in your account soon.</t>
  </si>
  <si>
    <t>Some charge fees</t>
  </si>
  <si>
    <r>
      <t xml:space="preserve">You go into </t>
    </r>
    <r>
      <rPr>
        <b/>
        <sz val="11"/>
        <color theme="1"/>
        <rFont val="Calibri"/>
        <family val="2"/>
        <scheme val="minor"/>
      </rPr>
      <t>debt</t>
    </r>
    <r>
      <rPr>
        <sz val="11"/>
        <color theme="1"/>
        <rFont val="Calibri"/>
        <family val="2"/>
        <scheme val="minor"/>
      </rPr>
      <t xml:space="preserve"> and must pay later, if you don't you get charged a fee</t>
    </r>
  </si>
  <si>
    <t>Direct Withdrawal</t>
  </si>
  <si>
    <t>Our Business Is Paying Someone Else</t>
  </si>
  <si>
    <t>Our Business Is GETTING PAID From Someone Else</t>
  </si>
  <si>
    <t>Checks and Deposits &amp; Withdrawals at Your Bank</t>
  </si>
  <si>
    <t>Calculating Checking Fees</t>
  </si>
  <si>
    <t>Bank Reconciliation</t>
  </si>
  <si>
    <t>Electronic Payments
(Bill Pay, Direct Withdrawal)</t>
  </si>
  <si>
    <t xml:space="preserve">Payor's printed address </t>
  </si>
  <si>
    <t>Sioux Radcoolinator</t>
  </si>
  <si>
    <t>Sioux's Accounting</t>
  </si>
  <si>
    <t>Less than $500.00 $0 - $499.99</t>
  </si>
  <si>
    <t>Create Checkbook Register In Excel with IF Function</t>
  </si>
  <si>
    <t>Calculating Checking Fees with VLOOKUP Function</t>
  </si>
  <si>
    <t>Bank Services</t>
  </si>
  <si>
    <t>Credit Card Fees</t>
  </si>
  <si>
    <t>Credit Card Fee %</t>
  </si>
  <si>
    <t>Items that bank does not know about, that we need to add</t>
  </si>
  <si>
    <t>items that bank does not know about, that we need to subtract</t>
  </si>
  <si>
    <t>Items we don't know about, add</t>
  </si>
  <si>
    <t>items we don't know about, subtract</t>
  </si>
  <si>
    <t>End of Section 5.1</t>
  </si>
  <si>
    <t>End of Section 5.2</t>
  </si>
  <si>
    <t>End of Section 5.3</t>
  </si>
  <si>
    <t>Items that bank does not know about, add</t>
  </si>
  <si>
    <t>items that bank does not know about, subtract</t>
  </si>
  <si>
    <t>Wayne Plumbing</t>
  </si>
  <si>
    <t>Septic</t>
  </si>
  <si>
    <t>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</si>
</sst>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mm\ d\,\ yyyy"/>
    <numFmt numFmtId="166" formatCode="&quot;$&quot;#,##0,"/>
    <numFmt numFmtId="167" formatCode="d\-mmm\-yyyy"/>
    <numFmt numFmtId="168" formatCode="#\ ???/???"/>
    <numFmt numFmtId="169" formatCode="0.00000"/>
    <numFmt numFmtId="170" formatCode="mm/dd/yy;@"/>
    <numFmt numFmtId="171" formatCode="&quot;$&quot;#,##0.000000_);[Red]\(&quot;$&quot;#,##0.000000\)"/>
    <numFmt numFmtId="172" formatCode="m/dd"/>
    <numFmt numFmtId="173" formatCode="&quot;(&quot;##&quot;)&quot;"/>
    <numFmt numFmtId="174" formatCode="_(&quot;$&quot;* #,##0.00_);_(&quot;$&quot;* \(#,##0.00\);;_(@_)"/>
    <numFmt numFmtId="175" formatCode="&quot;$&quot;#,##0.00"/>
    <numFmt numFmtId="176" formatCode="m/d;@"/>
    <numFmt numFmtId="177" formatCode="&quot;$&quot;#,##0.0000_);[Red]\(&quot;$&quot;#,##0.0000\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sz val="6"/>
      <name val="Arial"/>
      <family val="2"/>
    </font>
    <font>
      <sz val="12"/>
      <name val="Arial"/>
      <family val="2"/>
    </font>
    <font>
      <b/>
      <sz val="16"/>
      <name val="Kristen ITC"/>
      <family val="4"/>
    </font>
    <font>
      <sz val="12"/>
      <name val="Kristen ITC"/>
      <family val="4"/>
    </font>
    <font>
      <sz val="18"/>
      <name val="Kristen ITC"/>
      <family val="4"/>
    </font>
    <font>
      <sz val="12"/>
      <color indexed="9"/>
      <name val="Arial"/>
      <family val="2"/>
    </font>
    <font>
      <sz val="12"/>
      <color theme="0"/>
      <name val="Arial"/>
      <family val="2"/>
    </font>
    <font>
      <b/>
      <sz val="20"/>
      <name val="Arial"/>
      <family val="2"/>
    </font>
    <font>
      <sz val="8"/>
      <color indexed="81"/>
      <name val="Tahoma"/>
      <family val="2"/>
    </font>
    <font>
      <b/>
      <sz val="11"/>
      <name val="Arial"/>
      <family val="2"/>
    </font>
    <font>
      <u/>
      <sz val="10"/>
      <name val="Arial"/>
      <family val="2"/>
    </font>
    <font>
      <sz val="10"/>
      <color indexed="9"/>
      <name val="Arial"/>
      <family val="2"/>
    </font>
    <font>
      <sz val="12"/>
      <name val="Bookman Old Style"/>
      <family val="1"/>
    </font>
    <font>
      <b/>
      <sz val="10"/>
      <name val="Arial"/>
      <family val="2"/>
    </font>
    <font>
      <b/>
      <sz val="16"/>
      <color indexed="53"/>
      <name val="Bell MT"/>
      <family val="1"/>
    </font>
    <font>
      <sz val="10"/>
      <name val="Wingdings"/>
      <charset val="2"/>
    </font>
    <font>
      <sz val="14"/>
      <color indexed="9"/>
      <name val="Arial"/>
      <family val="2"/>
    </font>
    <font>
      <b/>
      <sz val="18"/>
      <color theme="0"/>
      <name val="Calibri"/>
      <family val="2"/>
      <scheme val="minor"/>
    </font>
    <font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53"/>
      </left>
      <right style="thick">
        <color indexed="53"/>
      </right>
      <top style="thick">
        <color indexed="53"/>
      </top>
      <bottom style="thick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Dashed">
        <color indexed="64"/>
      </top>
      <bottom style="mediumDashed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64"/>
      </right>
      <top style="mediumDashed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1"/>
    <xf numFmtId="0" fontId="18" fillId="5" borderId="1">
      <alignment wrapText="1"/>
    </xf>
    <xf numFmtId="0" fontId="18" fillId="5" borderId="1">
      <alignment horizontal="centerContinuous" wrapText="1"/>
    </xf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19" fillId="0" borderId="0"/>
    <xf numFmtId="167" fontId="20" fillId="0" borderId="0" applyFont="0" applyFill="0" applyBorder="0" applyProtection="0">
      <alignment horizontal="center"/>
    </xf>
    <xf numFmtId="168" fontId="21" fillId="8" borderId="29">
      <alignment horizontal="left" indent="2"/>
    </xf>
    <xf numFmtId="0" fontId="6" fillId="9" borderId="1">
      <alignment horizontal="centerContinuous" wrapText="1"/>
    </xf>
    <xf numFmtId="0" fontId="6" fillId="0" borderId="0">
      <alignment wrapText="1"/>
    </xf>
    <xf numFmtId="0" fontId="6" fillId="10" borderId="0" applyNumberFormat="0" applyFont="0" applyBorder="0" applyAlignment="0" applyProtection="0"/>
    <xf numFmtId="0" fontId="6" fillId="6" borderId="1">
      <alignment horizontal="centerContinuous" wrapText="1"/>
    </xf>
    <xf numFmtId="0" fontId="1" fillId="14" borderId="32">
      <alignment horizontal="centerContinuous" wrapText="1"/>
    </xf>
  </cellStyleXfs>
  <cellXfs count="274">
    <xf numFmtId="0" fontId="0" fillId="0" borderId="0" xfId="0"/>
    <xf numFmtId="0" fontId="4" fillId="2" borderId="1" xfId="0" applyFont="1" applyFill="1" applyBorder="1" applyAlignment="1">
      <alignment horizontal="left" indent="1"/>
    </xf>
    <xf numFmtId="0" fontId="6" fillId="4" borderId="2" xfId="2" applyFill="1" applyBorder="1" applyProtection="1"/>
    <xf numFmtId="0" fontId="6" fillId="4" borderId="3" xfId="2" applyFill="1" applyBorder="1" applyProtection="1"/>
    <xf numFmtId="0" fontId="6" fillId="4" borderId="4" xfId="2" applyFill="1" applyBorder="1" applyProtection="1"/>
    <xf numFmtId="0" fontId="6" fillId="4" borderId="4" xfId="2" applyFill="1" applyBorder="1" applyAlignment="1" applyProtection="1">
      <alignment horizontal="right"/>
      <protection locked="0"/>
    </xf>
    <xf numFmtId="0" fontId="6" fillId="4" borderId="5" xfId="2" applyFill="1" applyBorder="1" applyProtection="1"/>
    <xf numFmtId="0" fontId="6" fillId="0" borderId="0" xfId="2"/>
    <xf numFmtId="0" fontId="6" fillId="4" borderId="6" xfId="2" applyFill="1" applyBorder="1" applyProtection="1"/>
    <xf numFmtId="0" fontId="6" fillId="4" borderId="7" xfId="2" applyFill="1" applyBorder="1" applyProtection="1"/>
    <xf numFmtId="0" fontId="6" fillId="4" borderId="0" xfId="2" applyFill="1" applyBorder="1" applyProtection="1"/>
    <xf numFmtId="0" fontId="7" fillId="4" borderId="8" xfId="2" applyFont="1" applyFill="1" applyBorder="1" applyAlignment="1" applyProtection="1">
      <alignment horizontal="center"/>
    </xf>
    <xf numFmtId="0" fontId="6" fillId="4" borderId="9" xfId="2" applyFill="1" applyBorder="1" applyProtection="1"/>
    <xf numFmtId="0" fontId="6" fillId="4" borderId="10" xfId="2" applyFill="1" applyBorder="1" applyProtection="1"/>
    <xf numFmtId="0" fontId="7" fillId="4" borderId="11" xfId="2" applyFont="1" applyFill="1" applyBorder="1" applyAlignment="1" applyProtection="1">
      <alignment horizontal="center" vertical="top"/>
    </xf>
    <xf numFmtId="0" fontId="6" fillId="4" borderId="0" xfId="2" applyFill="1" applyBorder="1" applyAlignment="1" applyProtection="1">
      <alignment horizontal="right"/>
      <protection locked="0"/>
    </xf>
    <xf numFmtId="164" fontId="8" fillId="4" borderId="12" xfId="2" applyNumberFormat="1" applyFont="1" applyFill="1" applyBorder="1" applyAlignment="1" applyProtection="1">
      <alignment horizontal="left"/>
    </xf>
    <xf numFmtId="0" fontId="8" fillId="4" borderId="13" xfId="2" applyFont="1" applyFill="1" applyBorder="1" applyAlignment="1" applyProtection="1"/>
    <xf numFmtId="43" fontId="8" fillId="4" borderId="12" xfId="2" quotePrefix="1" applyNumberFormat="1" applyFont="1" applyFill="1" applyBorder="1" applyAlignment="1" applyProtection="1">
      <alignment horizontal="left"/>
    </xf>
    <xf numFmtId="0" fontId="9" fillId="4" borderId="13" xfId="2" applyFont="1" applyFill="1" applyBorder="1" applyAlignment="1" applyProtection="1"/>
    <xf numFmtId="0" fontId="10" fillId="4" borderId="13" xfId="2" quotePrefix="1" applyFont="1" applyFill="1" applyBorder="1" applyAlignment="1" applyProtection="1"/>
    <xf numFmtId="0" fontId="6" fillId="4" borderId="12" xfId="2" applyFill="1" applyBorder="1" applyProtection="1">
      <protection locked="0"/>
    </xf>
    <xf numFmtId="0" fontId="6" fillId="4" borderId="8" xfId="2" applyFill="1" applyBorder="1" applyProtection="1"/>
    <xf numFmtId="0" fontId="6" fillId="4" borderId="14" xfId="2" applyFill="1" applyBorder="1" applyProtection="1"/>
    <xf numFmtId="0" fontId="6" fillId="4" borderId="15" xfId="2" applyFill="1" applyBorder="1" applyProtection="1"/>
    <xf numFmtId="0" fontId="6" fillId="4" borderId="16" xfId="2" applyFill="1" applyBorder="1" applyAlignment="1" applyProtection="1">
      <alignment horizontal="right"/>
      <protection locked="0"/>
    </xf>
    <xf numFmtId="0" fontId="11" fillId="4" borderId="13" xfId="2" applyFont="1" applyFill="1" applyBorder="1" applyAlignment="1" applyProtection="1"/>
    <xf numFmtId="0" fontId="10" fillId="4" borderId="0" xfId="2" applyFont="1" applyFill="1" applyBorder="1" applyAlignment="1" applyProtection="1"/>
    <xf numFmtId="0" fontId="6" fillId="4" borderId="6" xfId="2" applyFont="1" applyFill="1" applyBorder="1" applyAlignment="1" applyProtection="1">
      <alignment horizontal="right"/>
      <protection locked="0"/>
    </xf>
    <xf numFmtId="0" fontId="6" fillId="4" borderId="13" xfId="2" applyFont="1" applyFill="1" applyBorder="1" applyAlignment="1" applyProtection="1"/>
    <xf numFmtId="0" fontId="6" fillId="4" borderId="13" xfId="2" applyFill="1" applyBorder="1" applyProtection="1"/>
    <xf numFmtId="0" fontId="6" fillId="4" borderId="17" xfId="2" applyFill="1" applyBorder="1" applyProtection="1"/>
    <xf numFmtId="0" fontId="8" fillId="4" borderId="18" xfId="2" applyFont="1" applyFill="1" applyBorder="1" applyAlignment="1" applyProtection="1"/>
    <xf numFmtId="0" fontId="6" fillId="4" borderId="18" xfId="2" applyFill="1" applyBorder="1" applyProtection="1"/>
    <xf numFmtId="0" fontId="6" fillId="4" borderId="19" xfId="2" applyFill="1" applyBorder="1" applyProtection="1"/>
    <xf numFmtId="0" fontId="12" fillId="5" borderId="1" xfId="2" applyFont="1" applyFill="1" applyBorder="1"/>
    <xf numFmtId="0" fontId="8" fillId="0" borderId="1" xfId="2" applyFont="1" applyBorder="1" applyAlignment="1">
      <alignment horizontal="left" indent="1"/>
    </xf>
    <xf numFmtId="0" fontId="8" fillId="0" borderId="1" xfId="2" applyFont="1" applyBorder="1" applyAlignment="1">
      <alignment horizontal="left" indent="2"/>
    </xf>
    <xf numFmtId="0" fontId="8" fillId="0" borderId="0" xfId="2" applyFont="1"/>
    <xf numFmtId="0" fontId="8" fillId="6" borderId="1" xfId="2" applyFont="1" applyFill="1" applyBorder="1"/>
    <xf numFmtId="0" fontId="6" fillId="0" borderId="0" xfId="2" applyFont="1"/>
    <xf numFmtId="0" fontId="13" fillId="3" borderId="1" xfId="2" applyFont="1" applyFill="1" applyBorder="1"/>
    <xf numFmtId="0" fontId="14" fillId="0" borderId="0" xfId="2" applyFont="1" applyFill="1" applyBorder="1" applyAlignment="1">
      <alignment horizontal="center"/>
    </xf>
    <xf numFmtId="0" fontId="6" fillId="0" borderId="1" xfId="2" applyBorder="1" applyAlignment="1">
      <alignment horizontal="left" indent="1"/>
    </xf>
    <xf numFmtId="0" fontId="6" fillId="7" borderId="20" xfId="2" applyFill="1" applyBorder="1"/>
    <xf numFmtId="0" fontId="6" fillId="7" borderId="21" xfId="2" applyFill="1" applyBorder="1"/>
    <xf numFmtId="0" fontId="6" fillId="7" borderId="22" xfId="2" applyFill="1" applyBorder="1"/>
    <xf numFmtId="0" fontId="6" fillId="7" borderId="23" xfId="2" applyFill="1" applyBorder="1"/>
    <xf numFmtId="0" fontId="6" fillId="7" borderId="0" xfId="2" applyFill="1" applyBorder="1"/>
    <xf numFmtId="165" fontId="6" fillId="7" borderId="0" xfId="2" applyNumberFormat="1" applyFont="1" applyFill="1" applyBorder="1" applyAlignment="1">
      <alignment wrapText="1"/>
    </xf>
    <xf numFmtId="0" fontId="6" fillId="7" borderId="24" xfId="2" applyFill="1" applyBorder="1" applyAlignment="1">
      <alignment horizontal="centerContinuous" wrapText="1"/>
    </xf>
    <xf numFmtId="43" fontId="6" fillId="7" borderId="25" xfId="2" applyNumberFormat="1" applyFill="1" applyBorder="1"/>
    <xf numFmtId="0" fontId="6" fillId="7" borderId="25" xfId="2" applyFill="1" applyBorder="1"/>
    <xf numFmtId="0" fontId="6" fillId="7" borderId="24" xfId="2" applyFill="1" applyBorder="1"/>
    <xf numFmtId="164" fontId="8" fillId="4" borderId="12" xfId="2" applyNumberFormat="1" applyFont="1" applyFill="1" applyBorder="1" applyAlignment="1" applyProtection="1"/>
    <xf numFmtId="0" fontId="6" fillId="7" borderId="16" xfId="2" applyFill="1" applyBorder="1"/>
    <xf numFmtId="0" fontId="6" fillId="7" borderId="1" xfId="2" applyFill="1" applyBorder="1"/>
    <xf numFmtId="0" fontId="6" fillId="7" borderId="8" xfId="2" applyFill="1" applyBorder="1"/>
    <xf numFmtId="0" fontId="6" fillId="7" borderId="26" xfId="2" applyFill="1" applyBorder="1"/>
    <xf numFmtId="0" fontId="6" fillId="7" borderId="27" xfId="2" applyFill="1" applyBorder="1"/>
    <xf numFmtId="0" fontId="6" fillId="7" borderId="28" xfId="2" applyFill="1" applyBorder="1"/>
    <xf numFmtId="0" fontId="16" fillId="6" borderId="1" xfId="2" applyFont="1" applyFill="1" applyBorder="1" applyAlignment="1">
      <alignment horizontal="centerContinuous" wrapText="1"/>
    </xf>
    <xf numFmtId="0" fontId="6" fillId="6" borderId="1" xfId="2" applyFill="1" applyBorder="1" applyAlignment="1">
      <alignment horizontal="centerContinuous" wrapText="1"/>
    </xf>
    <xf numFmtId="0" fontId="17" fillId="6" borderId="1" xfId="2" applyFont="1" applyFill="1" applyBorder="1" applyAlignment="1">
      <alignment horizontal="centerContinuous" wrapText="1"/>
    </xf>
    <xf numFmtId="0" fontId="18" fillId="5" borderId="1" xfId="2" applyFont="1" applyFill="1" applyBorder="1"/>
    <xf numFmtId="0" fontId="6" fillId="6" borderId="1" xfId="2" applyFill="1" applyBorder="1" applyAlignment="1">
      <alignment horizontal="left" indent="1"/>
    </xf>
    <xf numFmtId="0" fontId="6" fillId="0" borderId="1" xfId="2" applyBorder="1" applyAlignment="1">
      <alignment horizontal="left" indent="2"/>
    </xf>
    <xf numFmtId="0" fontId="6" fillId="0" borderId="1" xfId="2" applyBorder="1" applyAlignment="1">
      <alignment horizontal="left" indent="3"/>
    </xf>
    <xf numFmtId="0" fontId="6" fillId="0" borderId="0" xfId="2" applyAlignment="1">
      <alignment wrapText="1"/>
    </xf>
    <xf numFmtId="0" fontId="20" fillId="12" borderId="30" xfId="2" applyFont="1" applyFill="1" applyBorder="1" applyAlignment="1">
      <alignment wrapText="1"/>
    </xf>
    <xf numFmtId="0" fontId="6" fillId="12" borderId="31" xfId="2" applyFill="1" applyBorder="1" applyAlignment="1">
      <alignment wrapText="1"/>
    </xf>
    <xf numFmtId="7" fontId="6" fillId="12" borderId="31" xfId="2" applyNumberFormat="1" applyFill="1" applyBorder="1"/>
    <xf numFmtId="0" fontId="6" fillId="12" borderId="1" xfId="2" applyFill="1" applyBorder="1" applyAlignment="1">
      <alignment wrapText="1"/>
    </xf>
    <xf numFmtId="39" fontId="6" fillId="12" borderId="1" xfId="2" applyNumberFormat="1" applyFill="1" applyBorder="1"/>
    <xf numFmtId="0" fontId="6" fillId="0" borderId="1" xfId="2" applyBorder="1" applyAlignment="1">
      <alignment wrapText="1"/>
    </xf>
    <xf numFmtId="169" fontId="6" fillId="0" borderId="0" xfId="2" applyNumberFormat="1"/>
    <xf numFmtId="0" fontId="0" fillId="14" borderId="32" xfId="0" applyFill="1" applyBorder="1"/>
    <xf numFmtId="0" fontId="0" fillId="14" borderId="25" xfId="0" applyFill="1" applyBorder="1"/>
    <xf numFmtId="0" fontId="0" fillId="14" borderId="33" xfId="0" applyFill="1" applyBorder="1"/>
    <xf numFmtId="0" fontId="0" fillId="14" borderId="34" xfId="0" applyFill="1" applyBorder="1"/>
    <xf numFmtId="0" fontId="0" fillId="14" borderId="16" xfId="0" applyFill="1" applyBorder="1"/>
    <xf numFmtId="0" fontId="0" fillId="14" borderId="15" xfId="0" applyFill="1" applyBorder="1"/>
    <xf numFmtId="0" fontId="0" fillId="14" borderId="35" xfId="0" applyFill="1" applyBorder="1"/>
    <xf numFmtId="0" fontId="0" fillId="14" borderId="13" xfId="0" applyFill="1" applyBorder="1"/>
    <xf numFmtId="0" fontId="0" fillId="14" borderId="10" xfId="0" applyFill="1" applyBorder="1"/>
    <xf numFmtId="0" fontId="0" fillId="14" borderId="36" xfId="0" applyFill="1" applyBorder="1"/>
    <xf numFmtId="0" fontId="0" fillId="14" borderId="0" xfId="0" applyFill="1" applyBorder="1"/>
    <xf numFmtId="0" fontId="0" fillId="14" borderId="7" xfId="0" applyFill="1" applyBorder="1"/>
    <xf numFmtId="0" fontId="0" fillId="14" borderId="32" xfId="0" applyFont="1" applyFill="1" applyBorder="1"/>
    <xf numFmtId="0" fontId="3" fillId="15" borderId="0" xfId="0" applyFont="1" applyFill="1"/>
    <xf numFmtId="0" fontId="6" fillId="0" borderId="0" xfId="2" applyFill="1"/>
    <xf numFmtId="0" fontId="6" fillId="0" borderId="1" xfId="2" applyBorder="1"/>
    <xf numFmtId="0" fontId="0" fillId="0" borderId="1" xfId="0" applyBorder="1"/>
    <xf numFmtId="0" fontId="0" fillId="14" borderId="1" xfId="0" applyFill="1" applyBorder="1" applyAlignment="1">
      <alignment horizontal="centerContinuous" wrapText="1"/>
    </xf>
    <xf numFmtId="0" fontId="0" fillId="0" borderId="1" xfId="0" applyNumberFormat="1" applyFont="1" applyBorder="1"/>
    <xf numFmtId="0" fontId="0" fillId="0" borderId="0" xfId="0" applyBorder="1"/>
    <xf numFmtId="8" fontId="0" fillId="0" borderId="1" xfId="0" applyNumberFormat="1" applyBorder="1"/>
    <xf numFmtId="8" fontId="6" fillId="0" borderId="1" xfId="2" applyNumberFormat="1" applyBorder="1"/>
    <xf numFmtId="0" fontId="20" fillId="0" borderId="0" xfId="2" applyFont="1" applyAlignment="1">
      <alignment wrapText="1"/>
    </xf>
    <xf numFmtId="8" fontId="0" fillId="13" borderId="1" xfId="0" applyNumberFormat="1" applyFont="1" applyFill="1" applyBorder="1"/>
    <xf numFmtId="0" fontId="6" fillId="0" borderId="31" xfId="2" applyBorder="1" applyAlignment="1">
      <alignment wrapText="1"/>
    </xf>
    <xf numFmtId="8" fontId="0" fillId="0" borderId="31" xfId="0" applyNumberFormat="1" applyFont="1" applyBorder="1"/>
    <xf numFmtId="8" fontId="6" fillId="13" borderId="1" xfId="2" applyNumberFormat="1" applyFill="1" applyBorder="1"/>
    <xf numFmtId="0" fontId="0" fillId="13" borderId="1" xfId="0" applyFill="1" applyBorder="1"/>
    <xf numFmtId="8" fontId="0" fillId="13" borderId="1" xfId="0" applyNumberFormat="1" applyFill="1" applyBorder="1"/>
    <xf numFmtId="0" fontId="0" fillId="6" borderId="37" xfId="0" applyFill="1" applyBorder="1" applyAlignment="1">
      <alignment wrapText="1"/>
    </xf>
    <xf numFmtId="0" fontId="0" fillId="6" borderId="38" xfId="0" applyFill="1" applyBorder="1" applyAlignment="1">
      <alignment wrapText="1"/>
    </xf>
    <xf numFmtId="0" fontId="22" fillId="6" borderId="38" xfId="0" applyFont="1" applyFill="1" applyBorder="1" applyAlignment="1">
      <alignment wrapText="1"/>
    </xf>
    <xf numFmtId="0" fontId="0" fillId="6" borderId="39" xfId="0" applyFill="1" applyBorder="1" applyAlignment="1">
      <alignment wrapText="1"/>
    </xf>
    <xf numFmtId="0" fontId="0" fillId="0" borderId="32" xfId="0" applyBorder="1"/>
    <xf numFmtId="0" fontId="0" fillId="0" borderId="25" xfId="0" applyBorder="1" applyAlignment="1"/>
    <xf numFmtId="0" fontId="0" fillId="0" borderId="40" xfId="0" applyBorder="1" applyAlignment="1">
      <alignment horizontal="right"/>
    </xf>
    <xf numFmtId="0" fontId="0" fillId="0" borderId="39" xfId="0" applyBorder="1"/>
    <xf numFmtId="0" fontId="0" fillId="0" borderId="37" xfId="0" applyBorder="1"/>
    <xf numFmtId="170" fontId="0" fillId="0" borderId="38" xfId="0" applyNumberFormat="1" applyBorder="1"/>
    <xf numFmtId="0" fontId="0" fillId="0" borderId="38" xfId="0" applyBorder="1"/>
    <xf numFmtId="43" fontId="0" fillId="0" borderId="38" xfId="0" applyNumberFormat="1" applyBorder="1"/>
    <xf numFmtId="43" fontId="0" fillId="13" borderId="39" xfId="0" applyNumberFormat="1" applyFill="1" applyBorder="1"/>
    <xf numFmtId="170" fontId="0" fillId="0" borderId="0" xfId="0" applyNumberFormat="1" applyBorder="1"/>
    <xf numFmtId="43" fontId="0" fillId="0" borderId="0" xfId="0" applyNumberFormat="1" applyBorder="1"/>
    <xf numFmtId="43" fontId="0" fillId="13" borderId="0" xfId="0" applyNumberFormat="1" applyFill="1" applyBorder="1"/>
    <xf numFmtId="0" fontId="6" fillId="0" borderId="0" xfId="0" applyFont="1" applyBorder="1"/>
    <xf numFmtId="0" fontId="23" fillId="5" borderId="1" xfId="2" applyFont="1" applyFill="1" applyBorder="1" applyAlignment="1">
      <alignment horizontal="centerContinuous" wrapText="1"/>
    </xf>
    <xf numFmtId="0" fontId="0" fillId="14" borderId="32" xfId="0" applyFill="1" applyBorder="1" applyAlignment="1">
      <alignment horizontal="centerContinuous" wrapText="1"/>
    </xf>
    <xf numFmtId="0" fontId="0" fillId="14" borderId="25" xfId="0" applyFill="1" applyBorder="1" applyAlignment="1">
      <alignment horizontal="centerContinuous" wrapText="1"/>
    </xf>
    <xf numFmtId="0" fontId="0" fillId="14" borderId="33" xfId="0" applyFill="1" applyBorder="1" applyAlignment="1">
      <alignment horizontal="centerContinuous" wrapText="1"/>
    </xf>
    <xf numFmtId="0" fontId="0" fillId="0" borderId="1" xfId="0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4" fillId="15" borderId="32" xfId="0" applyFont="1" applyFill="1" applyBorder="1"/>
    <xf numFmtId="0" fontId="3" fillId="15" borderId="16" xfId="0" applyFont="1" applyFill="1" applyBorder="1"/>
    <xf numFmtId="0" fontId="3" fillId="15" borderId="15" xfId="0" applyFont="1" applyFill="1" applyBorder="1"/>
    <xf numFmtId="0" fontId="0" fillId="0" borderId="34" xfId="0" applyFill="1" applyBorder="1"/>
    <xf numFmtId="0" fontId="0" fillId="0" borderId="16" xfId="0" applyFill="1" applyBorder="1"/>
    <xf numFmtId="0" fontId="0" fillId="0" borderId="15" xfId="0" applyFill="1" applyBorder="1"/>
    <xf numFmtId="0" fontId="0" fillId="0" borderId="36" xfId="0" applyFill="1" applyBorder="1"/>
    <xf numFmtId="0" fontId="0" fillId="0" borderId="0" xfId="0" applyFill="1" applyBorder="1"/>
    <xf numFmtId="0" fontId="0" fillId="0" borderId="7" xfId="0" applyFill="1" applyBorder="1"/>
    <xf numFmtId="0" fontId="0" fillId="0" borderId="35" xfId="0" applyFill="1" applyBorder="1"/>
    <xf numFmtId="0" fontId="0" fillId="0" borderId="13" xfId="0" applyFill="1" applyBorder="1"/>
    <xf numFmtId="0" fontId="0" fillId="0" borderId="10" xfId="0" applyFill="1" applyBorder="1"/>
    <xf numFmtId="0" fontId="0" fillId="0" borderId="32" xfId="0" applyFill="1" applyBorder="1"/>
    <xf numFmtId="0" fontId="0" fillId="0" borderId="25" xfId="0" applyFill="1" applyBorder="1"/>
    <xf numFmtId="0" fontId="0" fillId="0" borderId="33" xfId="0" applyFill="1" applyBorder="1"/>
    <xf numFmtId="0" fontId="3" fillId="3" borderId="1" xfId="0" applyFont="1" applyFill="1" applyBorder="1"/>
    <xf numFmtId="10" fontId="0" fillId="0" borderId="1" xfId="0" applyNumberFormat="1" applyBorder="1"/>
    <xf numFmtId="8" fontId="0" fillId="0" borderId="0" xfId="0" applyNumberFormat="1" applyBorder="1"/>
    <xf numFmtId="0" fontId="1" fillId="14" borderId="32" xfId="15">
      <alignment horizontal="centerContinuous" wrapText="1"/>
    </xf>
    <xf numFmtId="171" fontId="0" fillId="13" borderId="1" xfId="0" applyNumberFormat="1" applyFill="1" applyBorder="1"/>
    <xf numFmtId="10" fontId="6" fillId="0" borderId="1" xfId="1" applyNumberFormat="1" applyFont="1" applyBorder="1"/>
    <xf numFmtId="0" fontId="25" fillId="11" borderId="42" xfId="2" applyFont="1" applyFill="1" applyBorder="1" applyAlignment="1">
      <alignment horizontal="centerContinuous" wrapText="1"/>
    </xf>
    <xf numFmtId="0" fontId="25" fillId="11" borderId="43" xfId="2" applyFont="1" applyFill="1" applyBorder="1" applyAlignment="1">
      <alignment horizontal="centerContinuous" wrapText="1"/>
    </xf>
    <xf numFmtId="0" fontId="25" fillId="11" borderId="44" xfId="2" applyFont="1" applyFill="1" applyBorder="1" applyAlignment="1">
      <alignment horizontal="centerContinuous" wrapText="1"/>
    </xf>
    <xf numFmtId="0" fontId="25" fillId="11" borderId="45" xfId="2" applyFont="1" applyFill="1" applyBorder="1" applyAlignment="1">
      <alignment horizontal="centerContinuous" wrapText="1"/>
    </xf>
    <xf numFmtId="0" fontId="6" fillId="6" borderId="37" xfId="2" applyFill="1" applyBorder="1" applyAlignment="1">
      <alignment wrapText="1"/>
    </xf>
    <xf numFmtId="0" fontId="6" fillId="6" borderId="38" xfId="2" applyFill="1" applyBorder="1" applyAlignment="1">
      <alignment wrapText="1"/>
    </xf>
    <xf numFmtId="0" fontId="22" fillId="6" borderId="38" xfId="2" applyFont="1" applyFill="1" applyBorder="1" applyAlignment="1">
      <alignment wrapText="1"/>
    </xf>
    <xf numFmtId="0" fontId="6" fillId="6" borderId="39" xfId="2" applyFill="1" applyBorder="1" applyAlignment="1">
      <alignment wrapText="1"/>
    </xf>
    <xf numFmtId="0" fontId="6" fillId="11" borderId="46" xfId="2" applyFont="1" applyFill="1" applyBorder="1" applyAlignment="1">
      <alignment wrapText="1"/>
    </xf>
    <xf numFmtId="0" fontId="22" fillId="11" borderId="47" xfId="2" applyFont="1" applyFill="1" applyBorder="1" applyAlignment="1">
      <alignment wrapText="1"/>
    </xf>
    <xf numFmtId="0" fontId="6" fillId="11" borderId="47" xfId="2" applyFont="1" applyFill="1" applyBorder="1" applyAlignment="1">
      <alignment wrapText="1"/>
    </xf>
    <xf numFmtId="0" fontId="6" fillId="11" borderId="48" xfId="2" applyFont="1" applyFill="1" applyBorder="1" applyAlignment="1">
      <alignment wrapText="1"/>
    </xf>
    <xf numFmtId="44" fontId="6" fillId="0" borderId="39" xfId="2" applyNumberFormat="1" applyBorder="1"/>
    <xf numFmtId="0" fontId="6" fillId="11" borderId="49" xfId="2" applyFont="1" applyFill="1" applyBorder="1"/>
    <xf numFmtId="0" fontId="6" fillId="11" borderId="51" xfId="2" applyFont="1" applyFill="1" applyBorder="1" applyAlignment="1">
      <alignment wrapText="1"/>
    </xf>
    <xf numFmtId="0" fontId="6" fillId="11" borderId="51" xfId="2" applyFont="1" applyFill="1" applyBorder="1"/>
    <xf numFmtId="172" fontId="6" fillId="11" borderId="51" xfId="2" applyNumberFormat="1" applyFont="1" applyFill="1" applyBorder="1"/>
    <xf numFmtId="44" fontId="6" fillId="11" borderId="24" xfId="2" applyNumberFormat="1" applyFill="1" applyBorder="1"/>
    <xf numFmtId="0" fontId="6" fillId="0" borderId="37" xfId="2" applyBorder="1"/>
    <xf numFmtId="172" fontId="6" fillId="0" borderId="38" xfId="2" applyNumberFormat="1" applyBorder="1"/>
    <xf numFmtId="0" fontId="6" fillId="0" borderId="38" xfId="2" applyBorder="1"/>
    <xf numFmtId="43" fontId="6" fillId="0" borderId="38" xfId="2" applyNumberFormat="1" applyBorder="1"/>
    <xf numFmtId="43" fontId="6" fillId="0" borderId="39" xfId="2" applyNumberFormat="1" applyBorder="1"/>
    <xf numFmtId="0" fontId="6" fillId="11" borderId="52" xfId="2" applyFont="1" applyFill="1" applyBorder="1"/>
    <xf numFmtId="43" fontId="6" fillId="11" borderId="1" xfId="2" applyNumberFormat="1" applyFont="1" applyFill="1" applyBorder="1"/>
    <xf numFmtId="0" fontId="6" fillId="11" borderId="1" xfId="2" applyFont="1" applyFill="1" applyBorder="1"/>
    <xf numFmtId="172" fontId="6" fillId="11" borderId="1" xfId="2" applyNumberFormat="1" applyFont="1" applyFill="1" applyBorder="1"/>
    <xf numFmtId="43" fontId="6" fillId="11" borderId="53" xfId="2" applyNumberFormat="1" applyFont="1" applyFill="1" applyBorder="1"/>
    <xf numFmtId="0" fontId="6" fillId="11" borderId="54" xfId="2" applyFont="1" applyFill="1" applyBorder="1"/>
    <xf numFmtId="0" fontId="6" fillId="11" borderId="30" xfId="2" applyFont="1" applyFill="1" applyBorder="1"/>
    <xf numFmtId="172" fontId="6" fillId="11" borderId="30" xfId="2" applyNumberFormat="1" applyFont="1" applyFill="1" applyBorder="1"/>
    <xf numFmtId="43" fontId="6" fillId="11" borderId="56" xfId="2" applyNumberFormat="1" applyFont="1" applyFill="1" applyBorder="1"/>
    <xf numFmtId="0" fontId="26" fillId="0" borderId="1" xfId="2" applyFont="1" applyFill="1" applyBorder="1" applyAlignment="1">
      <alignment horizontal="centerContinuous" wrapText="1"/>
    </xf>
    <xf numFmtId="0" fontId="27" fillId="7" borderId="0" xfId="2" applyFont="1" applyFill="1" applyBorder="1" applyAlignment="1">
      <alignment horizontal="centerContinuous" wrapText="1"/>
    </xf>
    <xf numFmtId="0" fontId="6" fillId="7" borderId="0" xfId="2" applyFill="1" applyBorder="1" applyAlignment="1">
      <alignment horizontal="centerContinuous" wrapText="1"/>
    </xf>
    <xf numFmtId="0" fontId="26" fillId="0" borderId="1" xfId="2" applyFont="1" applyFill="1" applyBorder="1"/>
    <xf numFmtId="0" fontId="6" fillId="0" borderId="1" xfId="2" applyFill="1" applyBorder="1"/>
    <xf numFmtId="173" fontId="6" fillId="7" borderId="0" xfId="2" applyNumberFormat="1" applyFill="1" applyBorder="1"/>
    <xf numFmtId="44" fontId="6" fillId="7" borderId="13" xfId="2" applyNumberFormat="1" applyFill="1" applyBorder="1"/>
    <xf numFmtId="43" fontId="6" fillId="7" borderId="0" xfId="2" applyNumberFormat="1" applyFill="1" applyBorder="1"/>
    <xf numFmtId="43" fontId="6" fillId="7" borderId="13" xfId="2" applyNumberFormat="1" applyFill="1" applyBorder="1"/>
    <xf numFmtId="0" fontId="6" fillId="7" borderId="0" xfId="2" applyFill="1" applyBorder="1" applyAlignment="1">
      <alignment horizontal="right"/>
    </xf>
    <xf numFmtId="174" fontId="6" fillId="7" borderId="13" xfId="2" applyNumberFormat="1" applyFill="1" applyBorder="1"/>
    <xf numFmtId="174" fontId="6" fillId="7" borderId="25" xfId="2" applyNumberFormat="1" applyFill="1" applyBorder="1"/>
    <xf numFmtId="44" fontId="6" fillId="7" borderId="57" xfId="2" applyNumberFormat="1" applyFill="1" applyBorder="1"/>
    <xf numFmtId="174" fontId="6" fillId="0" borderId="1" xfId="7" applyNumberFormat="1" applyFill="1" applyBorder="1"/>
    <xf numFmtId="0" fontId="6" fillId="7" borderId="58" xfId="2" applyFill="1" applyBorder="1"/>
    <xf numFmtId="0" fontId="3" fillId="15" borderId="1" xfId="0" applyFont="1" applyFill="1" applyBorder="1"/>
    <xf numFmtId="0" fontId="0" fillId="0" borderId="1" xfId="0" applyBorder="1" applyAlignment="1">
      <alignment horizontal="left" wrapText="1" indent="1"/>
    </xf>
    <xf numFmtId="0" fontId="3" fillId="15" borderId="1" xfId="0" applyFont="1" applyFill="1" applyBorder="1" applyAlignment="1">
      <alignment wrapText="1"/>
    </xf>
    <xf numFmtId="0" fontId="0" fillId="0" borderId="1" xfId="0" applyBorder="1" applyAlignment="1">
      <alignment horizontal="left" wrapText="1" indent="2"/>
    </xf>
    <xf numFmtId="0" fontId="6" fillId="13" borderId="1" xfId="2" applyFill="1" applyBorder="1"/>
    <xf numFmtId="43" fontId="6" fillId="13" borderId="1" xfId="2" applyNumberFormat="1" applyFill="1" applyBorder="1"/>
    <xf numFmtId="175" fontId="6" fillId="13" borderId="1" xfId="2" applyNumberFormat="1" applyFill="1" applyBorder="1"/>
    <xf numFmtId="175" fontId="6" fillId="7" borderId="1" xfId="2" applyNumberFormat="1" applyFill="1" applyBorder="1"/>
    <xf numFmtId="175" fontId="6" fillId="7" borderId="25" xfId="2" applyNumberFormat="1" applyFill="1" applyBorder="1"/>
    <xf numFmtId="176" fontId="0" fillId="0" borderId="38" xfId="0" applyNumberFormat="1" applyBorder="1"/>
    <xf numFmtId="0" fontId="0" fillId="16" borderId="59" xfId="0" applyFill="1" applyBorder="1"/>
    <xf numFmtId="0" fontId="20" fillId="0" borderId="21" xfId="2" applyFont="1" applyBorder="1" applyAlignment="1">
      <alignment wrapText="1"/>
    </xf>
    <xf numFmtId="0" fontId="20" fillId="12" borderId="60" xfId="2" applyFont="1" applyFill="1" applyBorder="1" applyAlignment="1">
      <alignment wrapText="1"/>
    </xf>
    <xf numFmtId="0" fontId="6" fillId="0" borderId="21" xfId="2" applyBorder="1"/>
    <xf numFmtId="0" fontId="6" fillId="0" borderId="22" xfId="2" applyBorder="1"/>
    <xf numFmtId="0" fontId="0" fillId="0" borderId="23" xfId="0" applyBorder="1"/>
    <xf numFmtId="0" fontId="6" fillId="0" borderId="0" xfId="2" applyBorder="1"/>
    <xf numFmtId="0" fontId="6" fillId="0" borderId="24" xfId="2" applyBorder="1"/>
    <xf numFmtId="0" fontId="6" fillId="0" borderId="0" xfId="2" applyFill="1" applyBorder="1"/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6" fillId="0" borderId="27" xfId="2" applyBorder="1"/>
    <xf numFmtId="0" fontId="6" fillId="0" borderId="58" xfId="2" applyBorder="1"/>
    <xf numFmtId="0" fontId="0" fillId="0" borderId="21" xfId="0" applyBorder="1"/>
    <xf numFmtId="0" fontId="0" fillId="0" borderId="22" xfId="0" applyBorder="1"/>
    <xf numFmtId="0" fontId="0" fillId="0" borderId="58" xfId="0" applyBorder="1"/>
    <xf numFmtId="0" fontId="0" fillId="6" borderId="61" xfId="0" applyFill="1" applyBorder="1" applyAlignment="1">
      <alignment wrapText="1"/>
    </xf>
    <xf numFmtId="0" fontId="0" fillId="6" borderId="62" xfId="0" applyFill="1" applyBorder="1" applyAlignment="1">
      <alignment wrapText="1"/>
    </xf>
    <xf numFmtId="0" fontId="22" fillId="6" borderId="62" xfId="0" applyFont="1" applyFill="1" applyBorder="1" applyAlignment="1">
      <alignment wrapText="1"/>
    </xf>
    <xf numFmtId="0" fontId="0" fillId="6" borderId="63" xfId="0" applyFill="1" applyBorder="1" applyAlignment="1">
      <alignment wrapText="1"/>
    </xf>
    <xf numFmtId="0" fontId="0" fillId="0" borderId="64" xfId="0" applyBorder="1"/>
    <xf numFmtId="43" fontId="0" fillId="13" borderId="64" xfId="0" applyNumberFormat="1" applyFill="1" applyBorder="1"/>
    <xf numFmtId="16" fontId="0" fillId="16" borderId="1" xfId="0" quotePrefix="1" applyNumberFormat="1" applyFill="1" applyBorder="1"/>
    <xf numFmtId="0" fontId="0" fillId="0" borderId="0" xfId="0" applyBorder="1" applyAlignment="1"/>
    <xf numFmtId="0" fontId="0" fillId="0" borderId="0" xfId="0" applyBorder="1" applyAlignment="1">
      <alignment horizontal="right"/>
    </xf>
    <xf numFmtId="177" fontId="0" fillId="13" borderId="1" xfId="0" applyNumberFormat="1" applyFill="1" applyBorder="1"/>
    <xf numFmtId="0" fontId="3" fillId="3" borderId="0" xfId="0" applyFont="1" applyFill="1"/>
    <xf numFmtId="0" fontId="0" fillId="0" borderId="31" xfId="0" applyBorder="1"/>
    <xf numFmtId="0" fontId="3" fillId="15" borderId="32" xfId="0" applyFont="1" applyFill="1" applyBorder="1" applyAlignment="1">
      <alignment horizontal="centerContinuous" wrapText="1"/>
    </xf>
    <xf numFmtId="0" fontId="3" fillId="15" borderId="25" xfId="0" applyFont="1" applyFill="1" applyBorder="1"/>
    <xf numFmtId="0" fontId="3" fillId="15" borderId="33" xfId="0" applyFont="1" applyFill="1" applyBorder="1" applyAlignment="1">
      <alignment horizontal="centerContinuous" wrapText="1"/>
    </xf>
    <xf numFmtId="0" fontId="0" fillId="0" borderId="25" xfId="0" applyBorder="1"/>
    <xf numFmtId="0" fontId="0" fillId="0" borderId="33" xfId="0" applyBorder="1"/>
    <xf numFmtId="0" fontId="0" fillId="0" borderId="65" xfId="0" applyBorder="1" applyAlignment="1"/>
    <xf numFmtId="0" fontId="0" fillId="0" borderId="66" xfId="0" applyBorder="1"/>
    <xf numFmtId="0" fontId="0" fillId="0" borderId="67" xfId="0" applyBorder="1"/>
    <xf numFmtId="0" fontId="6" fillId="11" borderId="68" xfId="2" applyFont="1" applyFill="1" applyBorder="1" applyAlignment="1">
      <alignment wrapText="1"/>
    </xf>
    <xf numFmtId="0" fontId="22" fillId="11" borderId="69" xfId="2" applyFont="1" applyFill="1" applyBorder="1" applyAlignment="1">
      <alignment wrapText="1"/>
    </xf>
    <xf numFmtId="0" fontId="6" fillId="11" borderId="69" xfId="2" applyFont="1" applyFill="1" applyBorder="1" applyAlignment="1">
      <alignment wrapText="1"/>
    </xf>
    <xf numFmtId="0" fontId="6" fillId="11" borderId="70" xfId="2" applyFont="1" applyFill="1" applyBorder="1" applyAlignment="1">
      <alignment wrapText="1"/>
    </xf>
    <xf numFmtId="0" fontId="6" fillId="11" borderId="1" xfId="2" applyFont="1" applyFill="1" applyBorder="1" applyAlignment="1">
      <alignment wrapText="1"/>
    </xf>
    <xf numFmtId="44" fontId="6" fillId="11" borderId="1" xfId="2" applyNumberFormat="1" applyFill="1" applyBorder="1"/>
    <xf numFmtId="43" fontId="0" fillId="0" borderId="0" xfId="0" applyNumberFormat="1"/>
    <xf numFmtId="0" fontId="0" fillId="0" borderId="25" xfId="0" applyBorder="1" applyAlignment="1">
      <alignment horizontal="centerContinuous" wrapText="1"/>
    </xf>
    <xf numFmtId="0" fontId="0" fillId="0" borderId="33" xfId="0" applyBorder="1" applyAlignment="1">
      <alignment horizontal="centerContinuous" wrapText="1"/>
    </xf>
    <xf numFmtId="0" fontId="5" fillId="3" borderId="31" xfId="0" applyFont="1" applyFill="1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8" fillId="4" borderId="12" xfId="2" quotePrefix="1" applyNumberFormat="1" applyFont="1" applyFill="1" applyBorder="1" applyAlignment="1" applyProtection="1">
      <alignment horizontal="left"/>
    </xf>
    <xf numFmtId="0" fontId="0" fillId="0" borderId="38" xfId="0" applyBorder="1" applyAlignment="1"/>
    <xf numFmtId="0" fontId="0" fillId="0" borderId="38" xfId="0" applyBorder="1" applyAlignment="1">
      <alignment horizontal="right"/>
    </xf>
    <xf numFmtId="0" fontId="6" fillId="0" borderId="38" xfId="0" applyFont="1" applyBorder="1"/>
    <xf numFmtId="0" fontId="0" fillId="6" borderId="71" xfId="0" applyFill="1" applyBorder="1" applyAlignment="1">
      <alignment wrapText="1"/>
    </xf>
    <xf numFmtId="0" fontId="0" fillId="6" borderId="72" xfId="0" applyFill="1" applyBorder="1" applyAlignment="1">
      <alignment wrapText="1"/>
    </xf>
    <xf numFmtId="0" fontId="22" fillId="6" borderId="72" xfId="0" applyFont="1" applyFill="1" applyBorder="1" applyAlignment="1">
      <alignment wrapText="1"/>
    </xf>
    <xf numFmtId="0" fontId="0" fillId="6" borderId="41" xfId="0" applyFill="1" applyBorder="1" applyAlignment="1">
      <alignment wrapText="1"/>
    </xf>
    <xf numFmtId="0" fontId="0" fillId="0" borderId="0" xfId="0" applyNumberFormat="1"/>
    <xf numFmtId="0" fontId="6" fillId="11" borderId="50" xfId="2" applyFont="1" applyFill="1" applyBorder="1"/>
    <xf numFmtId="0" fontId="6" fillId="11" borderId="33" xfId="2" applyFont="1" applyFill="1" applyBorder="1"/>
    <xf numFmtId="0" fontId="6" fillId="11" borderId="55" xfId="2" applyFont="1" applyFill="1" applyBorder="1"/>
    <xf numFmtId="43" fontId="6" fillId="0" borderId="0" xfId="2" applyNumberFormat="1"/>
    <xf numFmtId="0" fontId="0" fillId="16" borderId="1" xfId="0" quotePrefix="1" applyNumberFormat="1" applyFill="1" applyBorder="1"/>
    <xf numFmtId="165" fontId="6" fillId="7" borderId="13" xfId="2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32" xfId="2" applyBorder="1" applyAlignment="1">
      <alignment horizontal="right"/>
    </xf>
    <xf numFmtId="0" fontId="6" fillId="0" borderId="25" xfId="2" applyBorder="1" applyAlignment="1">
      <alignment horizontal="right"/>
    </xf>
    <xf numFmtId="0" fontId="6" fillId="0" borderId="40" xfId="2" applyBorder="1" applyAlignment="1">
      <alignment horizontal="right"/>
    </xf>
  </cellXfs>
  <cellStyles count="16">
    <cellStyle name="b" xfId="3"/>
    <cellStyle name="blue" xfId="4"/>
    <cellStyle name="bluecenteraccrossselection" xfId="5"/>
    <cellStyle name="Comma 2" xfId="6"/>
    <cellStyle name="Currency 2" xfId="7"/>
    <cellStyle name="Currency Round to thousands" xfId="8"/>
    <cellStyle name="Four-Digit Year" xfId="9"/>
    <cellStyle name="Normal" xfId="0" builtinId="0"/>
    <cellStyle name="Normal 2" xfId="2"/>
    <cellStyle name="Percent" xfId="1" builtinId="5"/>
    <cellStyle name="Rad" xfId="10"/>
    <cellStyle name="redcenteraccrossselection" xfId="11"/>
    <cellStyle name="Wrap Text" xfId="12"/>
    <cellStyle name="Yellow" xfId="13"/>
    <cellStyle name="yellowcenteraccrossselection" xfId="14"/>
    <cellStyle name="YellowCenterAcrossWrap" xfId="15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CC"/>
      <color rgb="FF0000FF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microsoft.com/office/2006/relationships/vbaProject" Target="vbaProject.bin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68580</xdr:colOff>
      <xdr:row>30</xdr:row>
      <xdr:rowOff>114300</xdr:rowOff>
    </xdr:from>
    <xdr:to>
      <xdr:col>24</xdr:col>
      <xdr:colOff>83820</xdr:colOff>
      <xdr:row>39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2820874" y="5414682"/>
          <a:ext cx="900505" cy="1611406"/>
          <a:chOff x="1301" y="677"/>
          <a:chExt cx="94" cy="172"/>
        </a:xfrm>
      </xdr:grpSpPr>
      <xdr:sp macro="" textlink="" fLocksText="0">
        <xdr:nvSpPr>
          <xdr:cNvPr id="3" name="Rectangle 2"/>
          <xdr:cNvSpPr>
            <a:spLocks noChangeArrowheads="1"/>
          </xdr:cNvSpPr>
        </xdr:nvSpPr>
        <xdr:spPr bwMode="auto">
          <a:xfrm>
            <a:off x="1321" y="716"/>
            <a:ext cx="74" cy="119"/>
          </a:xfrm>
          <a:prstGeom prst="rect">
            <a:avLst/>
          </a:prstGeom>
          <a:gradFill rotWithShape="1">
            <a:gsLst>
              <a:gs pos="0">
                <a:srgbClr val="DDEBCF"/>
              </a:gs>
              <a:gs pos="50000">
                <a:srgbClr val="9CB86E">
                  <a:alpha val="60500"/>
                </a:srgbClr>
              </a:gs>
              <a:gs pos="100000">
                <a:srgbClr val="156B13">
                  <a:alpha val="21001"/>
                </a:srgbClr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Adjusted bank balance and adjusted checkbook balance MUST be equal</a:t>
            </a:r>
          </a:p>
        </xdr:txBody>
      </xdr:sp>
      <xdr:cxnSp macro="">
        <xdr:nvCxnSpPr>
          <xdr:cNvPr id="4" name="AutoShape 3"/>
          <xdr:cNvCxnSpPr>
            <a:cxnSpLocks noChangeShapeType="1"/>
            <a:stCxn id="3" idx="0"/>
          </xdr:cNvCxnSpPr>
        </xdr:nvCxnSpPr>
        <xdr:spPr bwMode="auto">
          <a:xfrm rot="-5400000">
            <a:off x="1338" y="697"/>
            <a:ext cx="3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" name="AutoShape 4"/>
          <xdr:cNvCxnSpPr>
            <a:cxnSpLocks noChangeShapeType="1"/>
            <a:stCxn id="3" idx="2"/>
          </xdr:cNvCxnSpPr>
        </xdr:nvCxnSpPr>
        <xdr:spPr bwMode="auto">
          <a:xfrm rot="5400000">
            <a:off x="1322" y="813"/>
            <a:ext cx="15" cy="57"/>
          </a:xfrm>
          <a:prstGeom prst="bentConnector2">
            <a:avLst/>
          </a:prstGeom>
          <a:noFill/>
          <a:ln w="9525">
            <a:solidFill>
              <a:srgbClr val="000000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68580</xdr:colOff>
      <xdr:row>30</xdr:row>
      <xdr:rowOff>114300</xdr:rowOff>
    </xdr:from>
    <xdr:to>
      <xdr:col>24</xdr:col>
      <xdr:colOff>83820</xdr:colOff>
      <xdr:row>39</xdr:row>
      <xdr:rowOff>0</xdr:rowOff>
    </xdr:to>
    <xdr:grpSp>
      <xdr:nvGrpSpPr>
        <xdr:cNvPr id="6" name="Group 5"/>
        <xdr:cNvGrpSpPr>
          <a:grpSpLocks/>
        </xdr:cNvGrpSpPr>
      </xdr:nvGrpSpPr>
      <xdr:grpSpPr bwMode="auto">
        <a:xfrm>
          <a:off x="12788118" y="5506915"/>
          <a:ext cx="894471" cy="1644162"/>
          <a:chOff x="1301" y="677"/>
          <a:chExt cx="94" cy="172"/>
        </a:xfrm>
      </xdr:grpSpPr>
      <xdr:sp macro="" textlink="" fLocksText="0">
        <xdr:nvSpPr>
          <xdr:cNvPr id="7" name="Rectangle 6"/>
          <xdr:cNvSpPr>
            <a:spLocks noChangeArrowheads="1"/>
          </xdr:cNvSpPr>
        </xdr:nvSpPr>
        <xdr:spPr bwMode="auto">
          <a:xfrm>
            <a:off x="1321" y="716"/>
            <a:ext cx="74" cy="119"/>
          </a:xfrm>
          <a:prstGeom prst="rect">
            <a:avLst/>
          </a:prstGeom>
          <a:gradFill rotWithShape="1">
            <a:gsLst>
              <a:gs pos="0">
                <a:srgbClr val="DDEBCF"/>
              </a:gs>
              <a:gs pos="50000">
                <a:srgbClr val="9CB86E">
                  <a:alpha val="60500"/>
                </a:srgbClr>
              </a:gs>
              <a:gs pos="100000">
                <a:srgbClr val="156B13">
                  <a:alpha val="21001"/>
                </a:srgbClr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Adjusted bank balance and adjusted checkbook balance MUST be equal</a:t>
            </a:r>
          </a:p>
        </xdr:txBody>
      </xdr:sp>
      <xdr:cxnSp macro="">
        <xdr:nvCxnSpPr>
          <xdr:cNvPr id="8" name="AutoShape 3"/>
          <xdr:cNvCxnSpPr>
            <a:cxnSpLocks noChangeShapeType="1"/>
            <a:stCxn id="7" idx="0"/>
          </xdr:cNvCxnSpPr>
        </xdr:nvCxnSpPr>
        <xdr:spPr bwMode="auto">
          <a:xfrm rot="-5400000">
            <a:off x="1338" y="697"/>
            <a:ext cx="3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" name="AutoShape 4"/>
          <xdr:cNvCxnSpPr>
            <a:cxnSpLocks noChangeShapeType="1"/>
            <a:stCxn id="7" idx="2"/>
          </xdr:cNvCxnSpPr>
        </xdr:nvCxnSpPr>
        <xdr:spPr bwMode="auto">
          <a:xfrm rot="5400000">
            <a:off x="1322" y="813"/>
            <a:ext cx="15" cy="57"/>
          </a:xfrm>
          <a:prstGeom prst="bentConnector2">
            <a:avLst/>
          </a:prstGeom>
          <a:noFill/>
          <a:ln w="9525">
            <a:solidFill>
              <a:srgbClr val="000000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68580</xdr:colOff>
      <xdr:row>30</xdr:row>
      <xdr:rowOff>114300</xdr:rowOff>
    </xdr:from>
    <xdr:to>
      <xdr:col>24</xdr:col>
      <xdr:colOff>83820</xdr:colOff>
      <xdr:row>39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2785291" y="5444958"/>
          <a:ext cx="900897" cy="1631950"/>
          <a:chOff x="1301" y="677"/>
          <a:chExt cx="94" cy="172"/>
        </a:xfrm>
      </xdr:grpSpPr>
      <xdr:sp macro="" textlink="" fLocksText="0">
        <xdr:nvSpPr>
          <xdr:cNvPr id="3" name="Rectangle 2"/>
          <xdr:cNvSpPr>
            <a:spLocks noChangeArrowheads="1"/>
          </xdr:cNvSpPr>
        </xdr:nvSpPr>
        <xdr:spPr bwMode="auto">
          <a:xfrm>
            <a:off x="1321" y="716"/>
            <a:ext cx="74" cy="119"/>
          </a:xfrm>
          <a:prstGeom prst="rect">
            <a:avLst/>
          </a:prstGeom>
          <a:gradFill rotWithShape="1">
            <a:gsLst>
              <a:gs pos="0">
                <a:srgbClr val="DDEBCF"/>
              </a:gs>
              <a:gs pos="50000">
                <a:srgbClr val="9CB86E">
                  <a:alpha val="60500"/>
                </a:srgbClr>
              </a:gs>
              <a:gs pos="100000">
                <a:srgbClr val="156B13">
                  <a:alpha val="21001"/>
                </a:srgbClr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Adjusted bank balance and adjusted checkbook balance MUST be equal</a:t>
            </a:r>
          </a:p>
        </xdr:txBody>
      </xdr:sp>
      <xdr:cxnSp macro="">
        <xdr:nvCxnSpPr>
          <xdr:cNvPr id="4" name="AutoShape 3"/>
          <xdr:cNvCxnSpPr>
            <a:cxnSpLocks noChangeShapeType="1"/>
            <a:stCxn id="3" idx="0"/>
          </xdr:cNvCxnSpPr>
        </xdr:nvCxnSpPr>
        <xdr:spPr bwMode="auto">
          <a:xfrm rot="-5400000">
            <a:off x="1338" y="697"/>
            <a:ext cx="3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" name="AutoShape 4"/>
          <xdr:cNvCxnSpPr>
            <a:cxnSpLocks noChangeShapeType="1"/>
            <a:stCxn id="3" idx="2"/>
          </xdr:cNvCxnSpPr>
        </xdr:nvCxnSpPr>
        <xdr:spPr bwMode="auto">
          <a:xfrm rot="5400000">
            <a:off x="1322" y="813"/>
            <a:ext cx="15" cy="57"/>
          </a:xfrm>
          <a:prstGeom prst="bentConnector2">
            <a:avLst/>
          </a:prstGeom>
          <a:noFill/>
          <a:ln w="9525">
            <a:solidFill>
              <a:srgbClr val="000000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68580</xdr:colOff>
      <xdr:row>30</xdr:row>
      <xdr:rowOff>114300</xdr:rowOff>
    </xdr:from>
    <xdr:to>
      <xdr:col>24</xdr:col>
      <xdr:colOff>83820</xdr:colOff>
      <xdr:row>39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2785291" y="5444958"/>
          <a:ext cx="900897" cy="1631950"/>
          <a:chOff x="1301" y="677"/>
          <a:chExt cx="94" cy="172"/>
        </a:xfrm>
      </xdr:grpSpPr>
      <xdr:sp macro="" textlink="" fLocksText="0">
        <xdr:nvSpPr>
          <xdr:cNvPr id="3" name="Rectangle 2"/>
          <xdr:cNvSpPr>
            <a:spLocks noChangeArrowheads="1"/>
          </xdr:cNvSpPr>
        </xdr:nvSpPr>
        <xdr:spPr bwMode="auto">
          <a:xfrm>
            <a:off x="1321" y="716"/>
            <a:ext cx="74" cy="119"/>
          </a:xfrm>
          <a:prstGeom prst="rect">
            <a:avLst/>
          </a:prstGeom>
          <a:gradFill rotWithShape="1">
            <a:gsLst>
              <a:gs pos="0">
                <a:srgbClr val="DDEBCF"/>
              </a:gs>
              <a:gs pos="50000">
                <a:srgbClr val="9CB86E">
                  <a:alpha val="60500"/>
                </a:srgbClr>
              </a:gs>
              <a:gs pos="100000">
                <a:srgbClr val="156B13">
                  <a:alpha val="21001"/>
                </a:srgbClr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Adjusted bank balance and adjusted checkbook balance MUST be equal</a:t>
            </a:r>
          </a:p>
        </xdr:txBody>
      </xdr:sp>
      <xdr:cxnSp macro="">
        <xdr:nvCxnSpPr>
          <xdr:cNvPr id="4" name="AutoShape 3"/>
          <xdr:cNvCxnSpPr>
            <a:cxnSpLocks noChangeShapeType="1"/>
            <a:stCxn id="3" idx="0"/>
          </xdr:cNvCxnSpPr>
        </xdr:nvCxnSpPr>
        <xdr:spPr bwMode="auto">
          <a:xfrm rot="-5400000">
            <a:off x="1338" y="697"/>
            <a:ext cx="3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" name="AutoShape 4"/>
          <xdr:cNvCxnSpPr>
            <a:cxnSpLocks noChangeShapeType="1"/>
            <a:stCxn id="3" idx="2"/>
          </xdr:cNvCxnSpPr>
        </xdr:nvCxnSpPr>
        <xdr:spPr bwMode="auto">
          <a:xfrm rot="5400000">
            <a:off x="1322" y="813"/>
            <a:ext cx="15" cy="57"/>
          </a:xfrm>
          <a:prstGeom prst="bentConnector2">
            <a:avLst/>
          </a:prstGeom>
          <a:noFill/>
          <a:ln w="9525">
            <a:solidFill>
              <a:srgbClr val="000000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68580</xdr:colOff>
      <xdr:row>38</xdr:row>
      <xdr:rowOff>114300</xdr:rowOff>
    </xdr:from>
    <xdr:to>
      <xdr:col>24</xdr:col>
      <xdr:colOff>83820</xdr:colOff>
      <xdr:row>47</xdr:row>
      <xdr:rowOff>0</xdr:rowOff>
    </xdr:to>
    <xdr:grpSp>
      <xdr:nvGrpSpPr>
        <xdr:cNvPr id="6" name="Group 5"/>
        <xdr:cNvGrpSpPr>
          <a:grpSpLocks/>
        </xdr:cNvGrpSpPr>
      </xdr:nvGrpSpPr>
      <xdr:grpSpPr bwMode="auto">
        <a:xfrm>
          <a:off x="14813280" y="7829550"/>
          <a:ext cx="901065" cy="1924050"/>
          <a:chOff x="1301" y="677"/>
          <a:chExt cx="94" cy="172"/>
        </a:xfrm>
      </xdr:grpSpPr>
      <xdr:sp macro="" textlink="" fLocksText="0">
        <xdr:nvSpPr>
          <xdr:cNvPr id="7" name="Rectangle 6"/>
          <xdr:cNvSpPr>
            <a:spLocks noChangeArrowheads="1"/>
          </xdr:cNvSpPr>
        </xdr:nvSpPr>
        <xdr:spPr bwMode="auto">
          <a:xfrm>
            <a:off x="1321" y="716"/>
            <a:ext cx="74" cy="119"/>
          </a:xfrm>
          <a:prstGeom prst="rect">
            <a:avLst/>
          </a:prstGeom>
          <a:gradFill rotWithShape="1">
            <a:gsLst>
              <a:gs pos="0">
                <a:srgbClr val="DDEBCF"/>
              </a:gs>
              <a:gs pos="50000">
                <a:srgbClr val="9CB86E">
                  <a:alpha val="60500"/>
                </a:srgbClr>
              </a:gs>
              <a:gs pos="100000">
                <a:srgbClr val="156B13">
                  <a:alpha val="21001"/>
                </a:srgbClr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Adjusted bank balance and adjusted checkbook balance MUST be equal</a:t>
            </a:r>
          </a:p>
        </xdr:txBody>
      </xdr:sp>
      <xdr:cxnSp macro="">
        <xdr:nvCxnSpPr>
          <xdr:cNvPr id="8" name="AutoShape 3"/>
          <xdr:cNvCxnSpPr>
            <a:cxnSpLocks noChangeShapeType="1"/>
            <a:stCxn id="7" idx="0"/>
          </xdr:cNvCxnSpPr>
        </xdr:nvCxnSpPr>
        <xdr:spPr bwMode="auto">
          <a:xfrm rot="-5400000">
            <a:off x="1338" y="697"/>
            <a:ext cx="3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" name="AutoShape 4"/>
          <xdr:cNvCxnSpPr>
            <a:cxnSpLocks noChangeShapeType="1"/>
            <a:stCxn id="7" idx="2"/>
          </xdr:cNvCxnSpPr>
        </xdr:nvCxnSpPr>
        <xdr:spPr bwMode="auto">
          <a:xfrm rot="5400000">
            <a:off x="1322" y="813"/>
            <a:ext cx="15" cy="57"/>
          </a:xfrm>
          <a:prstGeom prst="bentConnector2">
            <a:avLst/>
          </a:prstGeom>
          <a:noFill/>
          <a:ln w="9525">
            <a:solidFill>
              <a:srgbClr val="000000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68580</xdr:colOff>
      <xdr:row>13</xdr:row>
      <xdr:rowOff>114300</xdr:rowOff>
    </xdr:from>
    <xdr:to>
      <xdr:col>9</xdr:col>
      <xdr:colOff>83820</xdr:colOff>
      <xdr:row>21</xdr:row>
      <xdr:rowOff>167640</xdr:rowOff>
    </xdr:to>
    <xdr:grpSp>
      <xdr:nvGrpSpPr>
        <xdr:cNvPr id="6" name="Group 5"/>
        <xdr:cNvGrpSpPr>
          <a:grpSpLocks/>
        </xdr:cNvGrpSpPr>
      </xdr:nvGrpSpPr>
      <xdr:grpSpPr bwMode="auto">
        <a:xfrm>
          <a:off x="4878705" y="2705100"/>
          <a:ext cx="901065" cy="1891665"/>
          <a:chOff x="1301" y="677"/>
          <a:chExt cx="94" cy="172"/>
        </a:xfrm>
      </xdr:grpSpPr>
      <xdr:sp macro="" textlink="" fLocksText="0">
        <xdr:nvSpPr>
          <xdr:cNvPr id="7" name="Rectangle 6"/>
          <xdr:cNvSpPr>
            <a:spLocks noChangeArrowheads="1"/>
          </xdr:cNvSpPr>
        </xdr:nvSpPr>
        <xdr:spPr bwMode="auto">
          <a:xfrm>
            <a:off x="1321" y="716"/>
            <a:ext cx="74" cy="119"/>
          </a:xfrm>
          <a:prstGeom prst="rect">
            <a:avLst/>
          </a:prstGeom>
          <a:gradFill rotWithShape="1">
            <a:gsLst>
              <a:gs pos="0">
                <a:srgbClr val="DDEBCF"/>
              </a:gs>
              <a:gs pos="50000">
                <a:srgbClr val="9CB86E">
                  <a:alpha val="60500"/>
                </a:srgbClr>
              </a:gs>
              <a:gs pos="100000">
                <a:srgbClr val="156B13">
                  <a:alpha val="21001"/>
                </a:srgbClr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Adjusted bank balance and adjusted checkbook balance MUST be equal</a:t>
            </a:r>
          </a:p>
        </xdr:txBody>
      </xdr:sp>
      <xdr:cxnSp macro="">
        <xdr:nvCxnSpPr>
          <xdr:cNvPr id="8" name="AutoShape 3"/>
          <xdr:cNvCxnSpPr>
            <a:cxnSpLocks noChangeShapeType="1"/>
            <a:stCxn id="7" idx="0"/>
          </xdr:cNvCxnSpPr>
        </xdr:nvCxnSpPr>
        <xdr:spPr bwMode="auto">
          <a:xfrm rot="-5400000">
            <a:off x="1338" y="697"/>
            <a:ext cx="3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" name="AutoShape 4"/>
          <xdr:cNvCxnSpPr>
            <a:cxnSpLocks noChangeShapeType="1"/>
            <a:stCxn id="7" idx="2"/>
          </xdr:cNvCxnSpPr>
        </xdr:nvCxnSpPr>
        <xdr:spPr bwMode="auto">
          <a:xfrm rot="5400000">
            <a:off x="1322" y="813"/>
            <a:ext cx="15" cy="57"/>
          </a:xfrm>
          <a:prstGeom prst="bentConnector2">
            <a:avLst/>
          </a:prstGeom>
          <a:noFill/>
          <a:ln w="9525">
            <a:solidFill>
              <a:srgbClr val="000000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7"/>
  <sheetViews>
    <sheetView tabSelected="1" zoomScale="280" zoomScaleNormal="280" workbookViewId="0">
      <selection activeCell="A8" sqref="A8"/>
    </sheetView>
  </sheetViews>
  <sheetFormatPr defaultRowHeight="15" x14ac:dyDescent="0.25"/>
  <sheetData>
    <row r="1" spans="1:1" x14ac:dyDescent="0.25">
      <c r="A1" t="s">
        <v>309</v>
      </c>
    </row>
    <row r="2" spans="1:1" x14ac:dyDescent="0.25">
      <c r="A2" t="s">
        <v>310</v>
      </c>
    </row>
    <row r="3" spans="1:1" x14ac:dyDescent="0.25">
      <c r="A3" t="s">
        <v>318</v>
      </c>
    </row>
    <row r="4" spans="1:1" x14ac:dyDescent="0.25">
      <c r="A4" t="s">
        <v>317</v>
      </c>
    </row>
    <row r="5" spans="1:1" x14ac:dyDescent="0.25">
      <c r="A5" t="s">
        <v>319</v>
      </c>
    </row>
    <row r="6" spans="1:1" x14ac:dyDescent="0.25">
      <c r="A6" t="s">
        <v>320</v>
      </c>
    </row>
    <row r="7" spans="1:1" x14ac:dyDescent="0.25">
      <c r="A7" t="s">
        <v>311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K80"/>
  <sheetViews>
    <sheetView zoomScale="130" zoomScaleNormal="130" workbookViewId="0">
      <selection activeCell="C14" sqref="C14"/>
    </sheetView>
  </sheetViews>
  <sheetFormatPr defaultRowHeight="12.75" x14ac:dyDescent="0.2"/>
  <cols>
    <col min="1" max="1" width="27.7109375" style="68" bestFit="1" customWidth="1"/>
    <col min="2" max="2" width="19.5703125" style="7" bestFit="1" customWidth="1"/>
    <col min="3" max="3" width="13.140625" style="7" customWidth="1"/>
    <col min="4" max="5" width="11.85546875" style="7" customWidth="1"/>
    <col min="6" max="6" width="10.85546875" style="7" customWidth="1"/>
    <col min="7" max="7" width="7.140625" style="7" customWidth="1"/>
    <col min="8" max="8" width="12.5703125" style="7" customWidth="1"/>
    <col min="9" max="9" width="8.85546875" style="7"/>
    <col min="10" max="10" width="17" style="7" customWidth="1"/>
    <col min="11" max="11" width="11.28515625" style="7" customWidth="1"/>
    <col min="12" max="12" width="8.85546875" style="7"/>
    <col min="13" max="15" width="15" style="7" customWidth="1"/>
    <col min="16" max="256" width="8.85546875" style="7"/>
    <col min="257" max="257" width="32" style="7" customWidth="1"/>
    <col min="258" max="258" width="25.7109375" style="7" customWidth="1"/>
    <col min="259" max="262" width="11.85546875" style="7" customWidth="1"/>
    <col min="263" max="268" width="8.85546875" style="7"/>
    <col min="269" max="271" width="15" style="7" customWidth="1"/>
    <col min="272" max="512" width="8.85546875" style="7"/>
    <col min="513" max="513" width="32" style="7" customWidth="1"/>
    <col min="514" max="514" width="25.7109375" style="7" customWidth="1"/>
    <col min="515" max="518" width="11.85546875" style="7" customWidth="1"/>
    <col min="519" max="524" width="8.85546875" style="7"/>
    <col min="525" max="527" width="15" style="7" customWidth="1"/>
    <col min="528" max="768" width="8.85546875" style="7"/>
    <col min="769" max="769" width="32" style="7" customWidth="1"/>
    <col min="770" max="770" width="25.7109375" style="7" customWidth="1"/>
    <col min="771" max="774" width="11.85546875" style="7" customWidth="1"/>
    <col min="775" max="780" width="8.85546875" style="7"/>
    <col min="781" max="783" width="15" style="7" customWidth="1"/>
    <col min="784" max="1024" width="8.85546875" style="7"/>
    <col min="1025" max="1025" width="32" style="7" customWidth="1"/>
    <col min="1026" max="1026" width="25.7109375" style="7" customWidth="1"/>
    <col min="1027" max="1030" width="11.85546875" style="7" customWidth="1"/>
    <col min="1031" max="1036" width="8.85546875" style="7"/>
    <col min="1037" max="1039" width="15" style="7" customWidth="1"/>
    <col min="1040" max="1280" width="8.85546875" style="7"/>
    <col min="1281" max="1281" width="32" style="7" customWidth="1"/>
    <col min="1282" max="1282" width="25.7109375" style="7" customWidth="1"/>
    <col min="1283" max="1286" width="11.85546875" style="7" customWidth="1"/>
    <col min="1287" max="1292" width="8.85546875" style="7"/>
    <col min="1293" max="1295" width="15" style="7" customWidth="1"/>
    <col min="1296" max="1536" width="8.85546875" style="7"/>
    <col min="1537" max="1537" width="32" style="7" customWidth="1"/>
    <col min="1538" max="1538" width="25.7109375" style="7" customWidth="1"/>
    <col min="1539" max="1542" width="11.85546875" style="7" customWidth="1"/>
    <col min="1543" max="1548" width="8.85546875" style="7"/>
    <col min="1549" max="1551" width="15" style="7" customWidth="1"/>
    <col min="1552" max="1792" width="8.85546875" style="7"/>
    <col min="1793" max="1793" width="32" style="7" customWidth="1"/>
    <col min="1794" max="1794" width="25.7109375" style="7" customWidth="1"/>
    <col min="1795" max="1798" width="11.85546875" style="7" customWidth="1"/>
    <col min="1799" max="1804" width="8.85546875" style="7"/>
    <col min="1805" max="1807" width="15" style="7" customWidth="1"/>
    <col min="1808" max="2048" width="8.85546875" style="7"/>
    <col min="2049" max="2049" width="32" style="7" customWidth="1"/>
    <col min="2050" max="2050" width="25.7109375" style="7" customWidth="1"/>
    <col min="2051" max="2054" width="11.85546875" style="7" customWidth="1"/>
    <col min="2055" max="2060" width="8.85546875" style="7"/>
    <col min="2061" max="2063" width="15" style="7" customWidth="1"/>
    <col min="2064" max="2304" width="8.85546875" style="7"/>
    <col min="2305" max="2305" width="32" style="7" customWidth="1"/>
    <col min="2306" max="2306" width="25.7109375" style="7" customWidth="1"/>
    <col min="2307" max="2310" width="11.85546875" style="7" customWidth="1"/>
    <col min="2311" max="2316" width="8.85546875" style="7"/>
    <col min="2317" max="2319" width="15" style="7" customWidth="1"/>
    <col min="2320" max="2560" width="8.85546875" style="7"/>
    <col min="2561" max="2561" width="32" style="7" customWidth="1"/>
    <col min="2562" max="2562" width="25.7109375" style="7" customWidth="1"/>
    <col min="2563" max="2566" width="11.85546875" style="7" customWidth="1"/>
    <col min="2567" max="2572" width="8.85546875" style="7"/>
    <col min="2573" max="2575" width="15" style="7" customWidth="1"/>
    <col min="2576" max="2816" width="8.85546875" style="7"/>
    <col min="2817" max="2817" width="32" style="7" customWidth="1"/>
    <col min="2818" max="2818" width="25.7109375" style="7" customWidth="1"/>
    <col min="2819" max="2822" width="11.85546875" style="7" customWidth="1"/>
    <col min="2823" max="2828" width="8.85546875" style="7"/>
    <col min="2829" max="2831" width="15" style="7" customWidth="1"/>
    <col min="2832" max="3072" width="8.85546875" style="7"/>
    <col min="3073" max="3073" width="32" style="7" customWidth="1"/>
    <col min="3074" max="3074" width="25.7109375" style="7" customWidth="1"/>
    <col min="3075" max="3078" width="11.85546875" style="7" customWidth="1"/>
    <col min="3079" max="3084" width="8.85546875" style="7"/>
    <col min="3085" max="3087" width="15" style="7" customWidth="1"/>
    <col min="3088" max="3328" width="8.85546875" style="7"/>
    <col min="3329" max="3329" width="32" style="7" customWidth="1"/>
    <col min="3330" max="3330" width="25.7109375" style="7" customWidth="1"/>
    <col min="3331" max="3334" width="11.85546875" style="7" customWidth="1"/>
    <col min="3335" max="3340" width="8.85546875" style="7"/>
    <col min="3341" max="3343" width="15" style="7" customWidth="1"/>
    <col min="3344" max="3584" width="8.85546875" style="7"/>
    <col min="3585" max="3585" width="32" style="7" customWidth="1"/>
    <col min="3586" max="3586" width="25.7109375" style="7" customWidth="1"/>
    <col min="3587" max="3590" width="11.85546875" style="7" customWidth="1"/>
    <col min="3591" max="3596" width="8.85546875" style="7"/>
    <col min="3597" max="3599" width="15" style="7" customWidth="1"/>
    <col min="3600" max="3840" width="8.85546875" style="7"/>
    <col min="3841" max="3841" width="32" style="7" customWidth="1"/>
    <col min="3842" max="3842" width="25.7109375" style="7" customWidth="1"/>
    <col min="3843" max="3846" width="11.85546875" style="7" customWidth="1"/>
    <col min="3847" max="3852" width="8.85546875" style="7"/>
    <col min="3853" max="3855" width="15" style="7" customWidth="1"/>
    <col min="3856" max="4096" width="8.85546875" style="7"/>
    <col min="4097" max="4097" width="32" style="7" customWidth="1"/>
    <col min="4098" max="4098" width="25.7109375" style="7" customWidth="1"/>
    <col min="4099" max="4102" width="11.85546875" style="7" customWidth="1"/>
    <col min="4103" max="4108" width="8.85546875" style="7"/>
    <col min="4109" max="4111" width="15" style="7" customWidth="1"/>
    <col min="4112" max="4352" width="8.85546875" style="7"/>
    <col min="4353" max="4353" width="32" style="7" customWidth="1"/>
    <col min="4354" max="4354" width="25.7109375" style="7" customWidth="1"/>
    <col min="4355" max="4358" width="11.85546875" style="7" customWidth="1"/>
    <col min="4359" max="4364" width="8.85546875" style="7"/>
    <col min="4365" max="4367" width="15" style="7" customWidth="1"/>
    <col min="4368" max="4608" width="8.85546875" style="7"/>
    <col min="4609" max="4609" width="32" style="7" customWidth="1"/>
    <col min="4610" max="4610" width="25.7109375" style="7" customWidth="1"/>
    <col min="4611" max="4614" width="11.85546875" style="7" customWidth="1"/>
    <col min="4615" max="4620" width="8.85546875" style="7"/>
    <col min="4621" max="4623" width="15" style="7" customWidth="1"/>
    <col min="4624" max="4864" width="8.85546875" style="7"/>
    <col min="4865" max="4865" width="32" style="7" customWidth="1"/>
    <col min="4866" max="4866" width="25.7109375" style="7" customWidth="1"/>
    <col min="4867" max="4870" width="11.85546875" style="7" customWidth="1"/>
    <col min="4871" max="4876" width="8.85546875" style="7"/>
    <col min="4877" max="4879" width="15" style="7" customWidth="1"/>
    <col min="4880" max="5120" width="8.85546875" style="7"/>
    <col min="5121" max="5121" width="32" style="7" customWidth="1"/>
    <col min="5122" max="5122" width="25.7109375" style="7" customWidth="1"/>
    <col min="5123" max="5126" width="11.85546875" style="7" customWidth="1"/>
    <col min="5127" max="5132" width="8.85546875" style="7"/>
    <col min="5133" max="5135" width="15" style="7" customWidth="1"/>
    <col min="5136" max="5376" width="8.85546875" style="7"/>
    <col min="5377" max="5377" width="32" style="7" customWidth="1"/>
    <col min="5378" max="5378" width="25.7109375" style="7" customWidth="1"/>
    <col min="5379" max="5382" width="11.85546875" style="7" customWidth="1"/>
    <col min="5383" max="5388" width="8.85546875" style="7"/>
    <col min="5389" max="5391" width="15" style="7" customWidth="1"/>
    <col min="5392" max="5632" width="8.85546875" style="7"/>
    <col min="5633" max="5633" width="32" style="7" customWidth="1"/>
    <col min="5634" max="5634" width="25.7109375" style="7" customWidth="1"/>
    <col min="5635" max="5638" width="11.85546875" style="7" customWidth="1"/>
    <col min="5639" max="5644" width="8.85546875" style="7"/>
    <col min="5645" max="5647" width="15" style="7" customWidth="1"/>
    <col min="5648" max="5888" width="8.85546875" style="7"/>
    <col min="5889" max="5889" width="32" style="7" customWidth="1"/>
    <col min="5890" max="5890" width="25.7109375" style="7" customWidth="1"/>
    <col min="5891" max="5894" width="11.85546875" style="7" customWidth="1"/>
    <col min="5895" max="5900" width="8.85546875" style="7"/>
    <col min="5901" max="5903" width="15" style="7" customWidth="1"/>
    <col min="5904" max="6144" width="8.85546875" style="7"/>
    <col min="6145" max="6145" width="32" style="7" customWidth="1"/>
    <col min="6146" max="6146" width="25.7109375" style="7" customWidth="1"/>
    <col min="6147" max="6150" width="11.85546875" style="7" customWidth="1"/>
    <col min="6151" max="6156" width="8.85546875" style="7"/>
    <col min="6157" max="6159" width="15" style="7" customWidth="1"/>
    <col min="6160" max="6400" width="8.85546875" style="7"/>
    <col min="6401" max="6401" width="32" style="7" customWidth="1"/>
    <col min="6402" max="6402" width="25.7109375" style="7" customWidth="1"/>
    <col min="6403" max="6406" width="11.85546875" style="7" customWidth="1"/>
    <col min="6407" max="6412" width="8.85546875" style="7"/>
    <col min="6413" max="6415" width="15" style="7" customWidth="1"/>
    <col min="6416" max="6656" width="8.85546875" style="7"/>
    <col min="6657" max="6657" width="32" style="7" customWidth="1"/>
    <col min="6658" max="6658" width="25.7109375" style="7" customWidth="1"/>
    <col min="6659" max="6662" width="11.85546875" style="7" customWidth="1"/>
    <col min="6663" max="6668" width="8.85546875" style="7"/>
    <col min="6669" max="6671" width="15" style="7" customWidth="1"/>
    <col min="6672" max="6912" width="8.85546875" style="7"/>
    <col min="6913" max="6913" width="32" style="7" customWidth="1"/>
    <col min="6914" max="6914" width="25.7109375" style="7" customWidth="1"/>
    <col min="6915" max="6918" width="11.85546875" style="7" customWidth="1"/>
    <col min="6919" max="6924" width="8.85546875" style="7"/>
    <col min="6925" max="6927" width="15" style="7" customWidth="1"/>
    <col min="6928" max="7168" width="8.85546875" style="7"/>
    <col min="7169" max="7169" width="32" style="7" customWidth="1"/>
    <col min="7170" max="7170" width="25.7109375" style="7" customWidth="1"/>
    <col min="7171" max="7174" width="11.85546875" style="7" customWidth="1"/>
    <col min="7175" max="7180" width="8.85546875" style="7"/>
    <col min="7181" max="7183" width="15" style="7" customWidth="1"/>
    <col min="7184" max="7424" width="8.85546875" style="7"/>
    <col min="7425" max="7425" width="32" style="7" customWidth="1"/>
    <col min="7426" max="7426" width="25.7109375" style="7" customWidth="1"/>
    <col min="7427" max="7430" width="11.85546875" style="7" customWidth="1"/>
    <col min="7431" max="7436" width="8.85546875" style="7"/>
    <col min="7437" max="7439" width="15" style="7" customWidth="1"/>
    <col min="7440" max="7680" width="8.85546875" style="7"/>
    <col min="7681" max="7681" width="32" style="7" customWidth="1"/>
    <col min="7682" max="7682" width="25.7109375" style="7" customWidth="1"/>
    <col min="7683" max="7686" width="11.85546875" style="7" customWidth="1"/>
    <col min="7687" max="7692" width="8.85546875" style="7"/>
    <col min="7693" max="7695" width="15" style="7" customWidth="1"/>
    <col min="7696" max="7936" width="8.85546875" style="7"/>
    <col min="7937" max="7937" width="32" style="7" customWidth="1"/>
    <col min="7938" max="7938" width="25.7109375" style="7" customWidth="1"/>
    <col min="7939" max="7942" width="11.85546875" style="7" customWidth="1"/>
    <col min="7943" max="7948" width="8.85546875" style="7"/>
    <col min="7949" max="7951" width="15" style="7" customWidth="1"/>
    <col min="7952" max="8192" width="8.85546875" style="7"/>
    <col min="8193" max="8193" width="32" style="7" customWidth="1"/>
    <col min="8194" max="8194" width="25.7109375" style="7" customWidth="1"/>
    <col min="8195" max="8198" width="11.85546875" style="7" customWidth="1"/>
    <col min="8199" max="8204" width="8.85546875" style="7"/>
    <col min="8205" max="8207" width="15" style="7" customWidth="1"/>
    <col min="8208" max="8448" width="8.85546875" style="7"/>
    <col min="8449" max="8449" width="32" style="7" customWidth="1"/>
    <col min="8450" max="8450" width="25.7109375" style="7" customWidth="1"/>
    <col min="8451" max="8454" width="11.85546875" style="7" customWidth="1"/>
    <col min="8455" max="8460" width="8.85546875" style="7"/>
    <col min="8461" max="8463" width="15" style="7" customWidth="1"/>
    <col min="8464" max="8704" width="8.85546875" style="7"/>
    <col min="8705" max="8705" width="32" style="7" customWidth="1"/>
    <col min="8706" max="8706" width="25.7109375" style="7" customWidth="1"/>
    <col min="8707" max="8710" width="11.85546875" style="7" customWidth="1"/>
    <col min="8711" max="8716" width="8.85546875" style="7"/>
    <col min="8717" max="8719" width="15" style="7" customWidth="1"/>
    <col min="8720" max="8960" width="8.85546875" style="7"/>
    <col min="8961" max="8961" width="32" style="7" customWidth="1"/>
    <col min="8962" max="8962" width="25.7109375" style="7" customWidth="1"/>
    <col min="8963" max="8966" width="11.85546875" style="7" customWidth="1"/>
    <col min="8967" max="8972" width="8.85546875" style="7"/>
    <col min="8973" max="8975" width="15" style="7" customWidth="1"/>
    <col min="8976" max="9216" width="8.85546875" style="7"/>
    <col min="9217" max="9217" width="32" style="7" customWidth="1"/>
    <col min="9218" max="9218" width="25.7109375" style="7" customWidth="1"/>
    <col min="9219" max="9222" width="11.85546875" style="7" customWidth="1"/>
    <col min="9223" max="9228" width="8.85546875" style="7"/>
    <col min="9229" max="9231" width="15" style="7" customWidth="1"/>
    <col min="9232" max="9472" width="8.85546875" style="7"/>
    <col min="9473" max="9473" width="32" style="7" customWidth="1"/>
    <col min="9474" max="9474" width="25.7109375" style="7" customWidth="1"/>
    <col min="9475" max="9478" width="11.85546875" style="7" customWidth="1"/>
    <col min="9479" max="9484" width="8.85546875" style="7"/>
    <col min="9485" max="9487" width="15" style="7" customWidth="1"/>
    <col min="9488" max="9728" width="8.85546875" style="7"/>
    <col min="9729" max="9729" width="32" style="7" customWidth="1"/>
    <col min="9730" max="9730" width="25.7109375" style="7" customWidth="1"/>
    <col min="9731" max="9734" width="11.85546875" style="7" customWidth="1"/>
    <col min="9735" max="9740" width="8.85546875" style="7"/>
    <col min="9741" max="9743" width="15" style="7" customWidth="1"/>
    <col min="9744" max="9984" width="8.85546875" style="7"/>
    <col min="9985" max="9985" width="32" style="7" customWidth="1"/>
    <col min="9986" max="9986" width="25.7109375" style="7" customWidth="1"/>
    <col min="9987" max="9990" width="11.85546875" style="7" customWidth="1"/>
    <col min="9991" max="9996" width="8.85546875" style="7"/>
    <col min="9997" max="9999" width="15" style="7" customWidth="1"/>
    <col min="10000" max="10240" width="8.85546875" style="7"/>
    <col min="10241" max="10241" width="32" style="7" customWidth="1"/>
    <col min="10242" max="10242" width="25.7109375" style="7" customWidth="1"/>
    <col min="10243" max="10246" width="11.85546875" style="7" customWidth="1"/>
    <col min="10247" max="10252" width="8.85546875" style="7"/>
    <col min="10253" max="10255" width="15" style="7" customWidth="1"/>
    <col min="10256" max="10496" width="8.85546875" style="7"/>
    <col min="10497" max="10497" width="32" style="7" customWidth="1"/>
    <col min="10498" max="10498" width="25.7109375" style="7" customWidth="1"/>
    <col min="10499" max="10502" width="11.85546875" style="7" customWidth="1"/>
    <col min="10503" max="10508" width="8.85546875" style="7"/>
    <col min="10509" max="10511" width="15" style="7" customWidth="1"/>
    <col min="10512" max="10752" width="8.85546875" style="7"/>
    <col min="10753" max="10753" width="32" style="7" customWidth="1"/>
    <col min="10754" max="10754" width="25.7109375" style="7" customWidth="1"/>
    <col min="10755" max="10758" width="11.85546875" style="7" customWidth="1"/>
    <col min="10759" max="10764" width="8.85546875" style="7"/>
    <col min="10765" max="10767" width="15" style="7" customWidth="1"/>
    <col min="10768" max="11008" width="8.85546875" style="7"/>
    <col min="11009" max="11009" width="32" style="7" customWidth="1"/>
    <col min="11010" max="11010" width="25.7109375" style="7" customWidth="1"/>
    <col min="11011" max="11014" width="11.85546875" style="7" customWidth="1"/>
    <col min="11015" max="11020" width="8.85546875" style="7"/>
    <col min="11021" max="11023" width="15" style="7" customWidth="1"/>
    <col min="11024" max="11264" width="8.85546875" style="7"/>
    <col min="11265" max="11265" width="32" style="7" customWidth="1"/>
    <col min="11266" max="11266" width="25.7109375" style="7" customWidth="1"/>
    <col min="11267" max="11270" width="11.85546875" style="7" customWidth="1"/>
    <col min="11271" max="11276" width="8.85546875" style="7"/>
    <col min="11277" max="11279" width="15" style="7" customWidth="1"/>
    <col min="11280" max="11520" width="8.85546875" style="7"/>
    <col min="11521" max="11521" width="32" style="7" customWidth="1"/>
    <col min="11522" max="11522" width="25.7109375" style="7" customWidth="1"/>
    <col min="11523" max="11526" width="11.85546875" style="7" customWidth="1"/>
    <col min="11527" max="11532" width="8.85546875" style="7"/>
    <col min="11533" max="11535" width="15" style="7" customWidth="1"/>
    <col min="11536" max="11776" width="8.85546875" style="7"/>
    <col min="11777" max="11777" width="32" style="7" customWidth="1"/>
    <col min="11778" max="11778" width="25.7109375" style="7" customWidth="1"/>
    <col min="11779" max="11782" width="11.85546875" style="7" customWidth="1"/>
    <col min="11783" max="11788" width="8.85546875" style="7"/>
    <col min="11789" max="11791" width="15" style="7" customWidth="1"/>
    <col min="11792" max="12032" width="8.85546875" style="7"/>
    <col min="12033" max="12033" width="32" style="7" customWidth="1"/>
    <col min="12034" max="12034" width="25.7109375" style="7" customWidth="1"/>
    <col min="12035" max="12038" width="11.85546875" style="7" customWidth="1"/>
    <col min="12039" max="12044" width="8.85546875" style="7"/>
    <col min="12045" max="12047" width="15" style="7" customWidth="1"/>
    <col min="12048" max="12288" width="8.85546875" style="7"/>
    <col min="12289" max="12289" width="32" style="7" customWidth="1"/>
    <col min="12290" max="12290" width="25.7109375" style="7" customWidth="1"/>
    <col min="12291" max="12294" width="11.85546875" style="7" customWidth="1"/>
    <col min="12295" max="12300" width="8.85546875" style="7"/>
    <col min="12301" max="12303" width="15" style="7" customWidth="1"/>
    <col min="12304" max="12544" width="8.85546875" style="7"/>
    <col min="12545" max="12545" width="32" style="7" customWidth="1"/>
    <col min="12546" max="12546" width="25.7109375" style="7" customWidth="1"/>
    <col min="12547" max="12550" width="11.85546875" style="7" customWidth="1"/>
    <col min="12551" max="12556" width="8.85546875" style="7"/>
    <col min="12557" max="12559" width="15" style="7" customWidth="1"/>
    <col min="12560" max="12800" width="8.85546875" style="7"/>
    <col min="12801" max="12801" width="32" style="7" customWidth="1"/>
    <col min="12802" max="12802" width="25.7109375" style="7" customWidth="1"/>
    <col min="12803" max="12806" width="11.85546875" style="7" customWidth="1"/>
    <col min="12807" max="12812" width="8.85546875" style="7"/>
    <col min="12813" max="12815" width="15" style="7" customWidth="1"/>
    <col min="12816" max="13056" width="8.85546875" style="7"/>
    <col min="13057" max="13057" width="32" style="7" customWidth="1"/>
    <col min="13058" max="13058" width="25.7109375" style="7" customWidth="1"/>
    <col min="13059" max="13062" width="11.85546875" style="7" customWidth="1"/>
    <col min="13063" max="13068" width="8.85546875" style="7"/>
    <col min="13069" max="13071" width="15" style="7" customWidth="1"/>
    <col min="13072" max="13312" width="8.85546875" style="7"/>
    <col min="13313" max="13313" width="32" style="7" customWidth="1"/>
    <col min="13314" max="13314" width="25.7109375" style="7" customWidth="1"/>
    <col min="13315" max="13318" width="11.85546875" style="7" customWidth="1"/>
    <col min="13319" max="13324" width="8.85546875" style="7"/>
    <col min="13325" max="13327" width="15" style="7" customWidth="1"/>
    <col min="13328" max="13568" width="8.85546875" style="7"/>
    <col min="13569" max="13569" width="32" style="7" customWidth="1"/>
    <col min="13570" max="13570" width="25.7109375" style="7" customWidth="1"/>
    <col min="13571" max="13574" width="11.85546875" style="7" customWidth="1"/>
    <col min="13575" max="13580" width="8.85546875" style="7"/>
    <col min="13581" max="13583" width="15" style="7" customWidth="1"/>
    <col min="13584" max="13824" width="8.85546875" style="7"/>
    <col min="13825" max="13825" width="32" style="7" customWidth="1"/>
    <col min="13826" max="13826" width="25.7109375" style="7" customWidth="1"/>
    <col min="13827" max="13830" width="11.85546875" style="7" customWidth="1"/>
    <col min="13831" max="13836" width="8.85546875" style="7"/>
    <col min="13837" max="13839" width="15" style="7" customWidth="1"/>
    <col min="13840" max="14080" width="8.85546875" style="7"/>
    <col min="14081" max="14081" width="32" style="7" customWidth="1"/>
    <col min="14082" max="14082" width="25.7109375" style="7" customWidth="1"/>
    <col min="14083" max="14086" width="11.85546875" style="7" customWidth="1"/>
    <col min="14087" max="14092" width="8.85546875" style="7"/>
    <col min="14093" max="14095" width="15" style="7" customWidth="1"/>
    <col min="14096" max="14336" width="8.85546875" style="7"/>
    <col min="14337" max="14337" width="32" style="7" customWidth="1"/>
    <col min="14338" max="14338" width="25.7109375" style="7" customWidth="1"/>
    <col min="14339" max="14342" width="11.85546875" style="7" customWidth="1"/>
    <col min="14343" max="14348" width="8.85546875" style="7"/>
    <col min="14349" max="14351" width="15" style="7" customWidth="1"/>
    <col min="14352" max="14592" width="8.85546875" style="7"/>
    <col min="14593" max="14593" width="32" style="7" customWidth="1"/>
    <col min="14594" max="14594" width="25.7109375" style="7" customWidth="1"/>
    <col min="14595" max="14598" width="11.85546875" style="7" customWidth="1"/>
    <col min="14599" max="14604" width="8.85546875" style="7"/>
    <col min="14605" max="14607" width="15" style="7" customWidth="1"/>
    <col min="14608" max="14848" width="8.85546875" style="7"/>
    <col min="14849" max="14849" width="32" style="7" customWidth="1"/>
    <col min="14850" max="14850" width="25.7109375" style="7" customWidth="1"/>
    <col min="14851" max="14854" width="11.85546875" style="7" customWidth="1"/>
    <col min="14855" max="14860" width="8.85546875" style="7"/>
    <col min="14861" max="14863" width="15" style="7" customWidth="1"/>
    <col min="14864" max="15104" width="8.85546875" style="7"/>
    <col min="15105" max="15105" width="32" style="7" customWidth="1"/>
    <col min="15106" max="15106" width="25.7109375" style="7" customWidth="1"/>
    <col min="15107" max="15110" width="11.85546875" style="7" customWidth="1"/>
    <col min="15111" max="15116" width="8.85546875" style="7"/>
    <col min="15117" max="15119" width="15" style="7" customWidth="1"/>
    <col min="15120" max="15360" width="8.85546875" style="7"/>
    <col min="15361" max="15361" width="32" style="7" customWidth="1"/>
    <col min="15362" max="15362" width="25.7109375" style="7" customWidth="1"/>
    <col min="15363" max="15366" width="11.85546875" style="7" customWidth="1"/>
    <col min="15367" max="15372" width="8.85546875" style="7"/>
    <col min="15373" max="15375" width="15" style="7" customWidth="1"/>
    <col min="15376" max="15616" width="8.85546875" style="7"/>
    <col min="15617" max="15617" width="32" style="7" customWidth="1"/>
    <col min="15618" max="15618" width="25.7109375" style="7" customWidth="1"/>
    <col min="15619" max="15622" width="11.85546875" style="7" customWidth="1"/>
    <col min="15623" max="15628" width="8.85546875" style="7"/>
    <col min="15629" max="15631" width="15" style="7" customWidth="1"/>
    <col min="15632" max="15872" width="8.85546875" style="7"/>
    <col min="15873" max="15873" width="32" style="7" customWidth="1"/>
    <col min="15874" max="15874" width="25.7109375" style="7" customWidth="1"/>
    <col min="15875" max="15878" width="11.85546875" style="7" customWidth="1"/>
    <col min="15879" max="15884" width="8.85546875" style="7"/>
    <col min="15885" max="15887" width="15" style="7" customWidth="1"/>
    <col min="15888" max="16128" width="8.85546875" style="7"/>
    <col min="16129" max="16129" width="32" style="7" customWidth="1"/>
    <col min="16130" max="16130" width="25.7109375" style="7" customWidth="1"/>
    <col min="16131" max="16134" width="11.85546875" style="7" customWidth="1"/>
    <col min="16135" max="16140" width="8.85546875" style="7"/>
    <col min="16141" max="16143" width="15" style="7" customWidth="1"/>
    <col min="16144" max="16384" width="8.85546875" style="7"/>
  </cols>
  <sheetData>
    <row r="1" spans="1:11" ht="39" thickBot="1" x14ac:dyDescent="0.25">
      <c r="A1" s="69" t="s">
        <v>116</v>
      </c>
      <c r="B1" s="74" t="s">
        <v>116</v>
      </c>
      <c r="C1" s="74" t="s">
        <v>117</v>
      </c>
      <c r="D1" s="74" t="s">
        <v>119</v>
      </c>
    </row>
    <row r="2" spans="1:11" x14ac:dyDescent="0.2">
      <c r="A2" s="70" t="s">
        <v>316</v>
      </c>
      <c r="B2" s="97">
        <v>0</v>
      </c>
      <c r="C2" s="97">
        <v>12</v>
      </c>
      <c r="D2" s="97">
        <v>0.2</v>
      </c>
    </row>
    <row r="3" spans="1:11" x14ac:dyDescent="0.2">
      <c r="A3" s="72" t="s">
        <v>121</v>
      </c>
      <c r="B3" s="97">
        <v>500</v>
      </c>
      <c r="C3" s="97">
        <v>7.5</v>
      </c>
      <c r="D3" s="97">
        <v>0.2</v>
      </c>
    </row>
    <row r="4" spans="1:11" x14ac:dyDescent="0.2">
      <c r="A4" s="72" t="s">
        <v>122</v>
      </c>
      <c r="B4" s="97">
        <v>2000</v>
      </c>
      <c r="C4" s="97">
        <v>5</v>
      </c>
      <c r="D4" s="97">
        <v>0.1</v>
      </c>
    </row>
    <row r="5" spans="1:11" x14ac:dyDescent="0.2">
      <c r="A5" s="72" t="s">
        <v>123</v>
      </c>
      <c r="B5" s="97">
        <v>5000</v>
      </c>
      <c r="C5" s="97">
        <v>0</v>
      </c>
      <c r="D5" s="97">
        <v>0</v>
      </c>
    </row>
    <row r="6" spans="1:11" customFormat="1" ht="15" x14ac:dyDescent="0.25">
      <c r="F6" s="90"/>
    </row>
    <row r="7" spans="1:11" ht="15" x14ac:dyDescent="0.25">
      <c r="A7" s="93" t="s">
        <v>135</v>
      </c>
      <c r="B7" s="93"/>
      <c r="C7" s="93"/>
      <c r="D7" s="93"/>
      <c r="E7"/>
      <c r="G7"/>
      <c r="H7"/>
      <c r="I7"/>
      <c r="J7"/>
      <c r="K7"/>
    </row>
    <row r="8" spans="1:11" ht="15" x14ac:dyDescent="0.25">
      <c r="A8" s="100" t="s">
        <v>116</v>
      </c>
      <c r="B8" s="101">
        <v>2500</v>
      </c>
      <c r="G8"/>
      <c r="H8"/>
      <c r="I8"/>
      <c r="J8"/>
      <c r="K8"/>
    </row>
    <row r="9" spans="1:11" ht="15" x14ac:dyDescent="0.25">
      <c r="A9" s="74" t="s">
        <v>133</v>
      </c>
      <c r="B9" s="94">
        <v>38</v>
      </c>
      <c r="G9"/>
      <c r="H9"/>
      <c r="I9"/>
      <c r="J9"/>
      <c r="K9"/>
    </row>
    <row r="10" spans="1:11" ht="15" x14ac:dyDescent="0.25">
      <c r="A10" s="91" t="s">
        <v>136</v>
      </c>
      <c r="B10" s="102">
        <f>VLOOKUP(B8,B2:D5,2)</f>
        <v>5</v>
      </c>
      <c r="G10"/>
      <c r="H10"/>
      <c r="I10"/>
      <c r="J10"/>
      <c r="K10"/>
    </row>
    <row r="11" spans="1:11" customFormat="1" ht="15" x14ac:dyDescent="0.25">
      <c r="A11" s="92" t="s">
        <v>137</v>
      </c>
      <c r="B11" s="104">
        <f>VLOOKUP(B8,B2:D5,3)</f>
        <v>0.1</v>
      </c>
    </row>
    <row r="12" spans="1:11" customFormat="1" ht="15" x14ac:dyDescent="0.25">
      <c r="A12" s="74" t="s">
        <v>139</v>
      </c>
      <c r="B12" s="99">
        <f>B10+B9*B11</f>
        <v>8.8000000000000007</v>
      </c>
      <c r="C12" s="7"/>
    </row>
    <row r="13" spans="1:11" customFormat="1" ht="15" x14ac:dyDescent="0.25">
      <c r="B13" s="7"/>
    </row>
    <row r="14" spans="1:11" customFormat="1" ht="15" x14ac:dyDescent="0.25">
      <c r="A14" s="74" t="s">
        <v>139</v>
      </c>
      <c r="B14" s="99">
        <f>VLOOKUP(B8,B2:D5,2)+B9*VLOOKUP(B8,B2:D5,3)</f>
        <v>8.8000000000000007</v>
      </c>
    </row>
    <row r="15" spans="1:11" customFormat="1" ht="15" x14ac:dyDescent="0.25"/>
    <row r="16" spans="1:11" customFormat="1" ht="15" x14ac:dyDescent="0.25">
      <c r="A16" s="7" t="s">
        <v>138</v>
      </c>
      <c r="B16" s="7"/>
    </row>
    <row r="17" customFormat="1" ht="15" x14ac:dyDescent="0.25"/>
    <row r="18" customFormat="1" ht="15" x14ac:dyDescent="0.25"/>
    <row r="19" customFormat="1" ht="15" x14ac:dyDescent="0.25"/>
    <row r="20" customFormat="1" ht="15" x14ac:dyDescent="0.25"/>
    <row r="21" customFormat="1" ht="15" x14ac:dyDescent="0.25"/>
    <row r="22" customFormat="1" ht="15" x14ac:dyDescent="0.25"/>
    <row r="23" customFormat="1" ht="15" x14ac:dyDescent="0.25"/>
    <row r="24" customFormat="1" ht="15" x14ac:dyDescent="0.25"/>
    <row r="25" customFormat="1" ht="15" x14ac:dyDescent="0.25"/>
    <row r="26" customFormat="1" ht="15" x14ac:dyDescent="0.25"/>
    <row r="27" customFormat="1" ht="15" x14ac:dyDescent="0.25"/>
    <row r="28" customFormat="1" ht="15" x14ac:dyDescent="0.25"/>
    <row r="29" customFormat="1" ht="15" x14ac:dyDescent="0.25"/>
    <row r="30" customFormat="1" ht="15" x14ac:dyDescent="0.25"/>
    <row r="31" customFormat="1" ht="15" x14ac:dyDescent="0.25"/>
    <row r="32" customFormat="1" ht="15" x14ac:dyDescent="0.25"/>
    <row r="33" customFormat="1" ht="15" x14ac:dyDescent="0.25"/>
    <row r="34" customFormat="1" ht="15" x14ac:dyDescent="0.25"/>
    <row r="35" customFormat="1" ht="15" x14ac:dyDescent="0.25"/>
    <row r="36" customFormat="1" ht="15" x14ac:dyDescent="0.25"/>
    <row r="37" customFormat="1" ht="15" x14ac:dyDescent="0.25"/>
    <row r="38" customFormat="1" ht="15" x14ac:dyDescent="0.25"/>
    <row r="39" customFormat="1" ht="15" x14ac:dyDescent="0.25"/>
    <row r="40" customFormat="1" ht="15" x14ac:dyDescent="0.25"/>
    <row r="41" customFormat="1" ht="15" x14ac:dyDescent="0.25"/>
    <row r="42" customFormat="1" ht="15" x14ac:dyDescent="0.25"/>
    <row r="43" customFormat="1" ht="15" x14ac:dyDescent="0.25"/>
    <row r="44" customFormat="1" ht="15" x14ac:dyDescent="0.25"/>
    <row r="45" customFormat="1" ht="15" x14ac:dyDescent="0.25"/>
    <row r="46" customFormat="1" ht="15" x14ac:dyDescent="0.25"/>
    <row r="47" customFormat="1" ht="15" x14ac:dyDescent="0.25"/>
    <row r="48" customFormat="1" ht="15" x14ac:dyDescent="0.25"/>
    <row r="49" customFormat="1" ht="15" x14ac:dyDescent="0.25"/>
    <row r="50" customFormat="1" ht="15" x14ac:dyDescent="0.25"/>
    <row r="51" customFormat="1" ht="15" x14ac:dyDescent="0.25"/>
    <row r="52" customFormat="1" ht="15" x14ac:dyDescent="0.25"/>
    <row r="53" customFormat="1" ht="15" x14ac:dyDescent="0.25"/>
    <row r="54" customFormat="1" ht="15" x14ac:dyDescent="0.25"/>
    <row r="55" customFormat="1" ht="15" x14ac:dyDescent="0.25"/>
    <row r="56" customFormat="1" ht="15" x14ac:dyDescent="0.25"/>
    <row r="57" customFormat="1" ht="15" x14ac:dyDescent="0.25"/>
    <row r="58" customFormat="1" ht="15" x14ac:dyDescent="0.25"/>
    <row r="59" customFormat="1" ht="15" x14ac:dyDescent="0.25"/>
    <row r="60" customFormat="1" ht="15" x14ac:dyDescent="0.25"/>
    <row r="61" customFormat="1" ht="15" x14ac:dyDescent="0.25"/>
    <row r="62" customFormat="1" ht="15" x14ac:dyDescent="0.25"/>
    <row r="63" customFormat="1" ht="15" x14ac:dyDescent="0.25"/>
    <row r="64" customFormat="1" ht="15" x14ac:dyDescent="0.25"/>
    <row r="65" customFormat="1" ht="15" x14ac:dyDescent="0.25"/>
    <row r="66" customFormat="1" ht="15" x14ac:dyDescent="0.25"/>
    <row r="67" customFormat="1" ht="15" x14ac:dyDescent="0.25"/>
    <row r="68" customFormat="1" ht="15" x14ac:dyDescent="0.25"/>
    <row r="69" customFormat="1" ht="15" x14ac:dyDescent="0.25"/>
    <row r="70" customFormat="1" ht="15" x14ac:dyDescent="0.25"/>
    <row r="71" customFormat="1" ht="15" x14ac:dyDescent="0.25"/>
    <row r="72" customFormat="1" ht="15" x14ac:dyDescent="0.25"/>
    <row r="73" customFormat="1" ht="15" x14ac:dyDescent="0.25"/>
    <row r="74" customFormat="1" ht="15" x14ac:dyDescent="0.25"/>
    <row r="75" customFormat="1" ht="15" x14ac:dyDescent="0.25"/>
    <row r="76" customFormat="1" ht="15" x14ac:dyDescent="0.25"/>
    <row r="77" customFormat="1" ht="15" x14ac:dyDescent="0.25"/>
    <row r="78" customFormat="1" ht="15" x14ac:dyDescent="0.25"/>
    <row r="79" customFormat="1" ht="15" x14ac:dyDescent="0.25"/>
    <row r="80" customFormat="1" ht="15" x14ac:dyDescent="0.25"/>
  </sheetData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L138"/>
  <sheetViews>
    <sheetView zoomScaleNormal="100" workbookViewId="0">
      <selection activeCell="H3" sqref="H3"/>
    </sheetView>
  </sheetViews>
  <sheetFormatPr defaultRowHeight="15" x14ac:dyDescent="0.25"/>
  <cols>
    <col min="1" max="1" width="7.42578125" customWidth="1"/>
    <col min="2" max="2" width="9.42578125" customWidth="1"/>
    <col min="3" max="3" width="19.42578125" customWidth="1"/>
    <col min="4" max="4" width="15.28515625" bestFit="1" customWidth="1"/>
    <col min="5" max="5" width="1.7109375" bestFit="1" customWidth="1"/>
    <col min="6" max="6" width="13.7109375" bestFit="1" customWidth="1"/>
    <col min="7" max="7" width="18.28515625" bestFit="1" customWidth="1"/>
    <col min="8" max="8" width="12.28515625" customWidth="1"/>
    <col min="9" max="9" width="3.42578125" customWidth="1"/>
    <col min="10" max="10" width="3.5703125" customWidth="1"/>
  </cols>
  <sheetData>
    <row r="1" spans="1:12" ht="30" x14ac:dyDescent="0.25">
      <c r="A1" s="259" t="s">
        <v>140</v>
      </c>
      <c r="B1" s="260" t="s">
        <v>22</v>
      </c>
      <c r="C1" s="260" t="s">
        <v>141</v>
      </c>
      <c r="D1" s="260" t="s">
        <v>295</v>
      </c>
      <c r="E1" s="261" t="s">
        <v>143</v>
      </c>
      <c r="F1" s="260" t="s">
        <v>144</v>
      </c>
      <c r="G1" s="260" t="s">
        <v>145</v>
      </c>
      <c r="H1" s="262" t="s">
        <v>146</v>
      </c>
    </row>
    <row r="2" spans="1:12" x14ac:dyDescent="0.25">
      <c r="A2" s="95"/>
      <c r="B2" s="231"/>
      <c r="C2" s="231"/>
      <c r="D2" s="231"/>
      <c r="E2" s="231"/>
      <c r="F2" s="231"/>
      <c r="G2" s="232" t="s">
        <v>147</v>
      </c>
      <c r="H2" s="95">
        <v>3587.77</v>
      </c>
    </row>
    <row r="3" spans="1:12" x14ac:dyDescent="0.25">
      <c r="A3" s="95">
        <v>2097</v>
      </c>
      <c r="B3" s="118">
        <v>3809</v>
      </c>
      <c r="C3" s="95" t="s">
        <v>148</v>
      </c>
      <c r="D3" s="119">
        <v>456</v>
      </c>
      <c r="E3" s="95"/>
      <c r="F3" s="118"/>
      <c r="G3" s="119"/>
      <c r="H3" s="120"/>
      <c r="I3" s="250"/>
      <c r="J3" s="234" t="s">
        <v>326</v>
      </c>
      <c r="K3" s="234"/>
      <c r="L3" s="234"/>
    </row>
    <row r="4" spans="1:12" x14ac:dyDescent="0.25">
      <c r="A4" s="95" t="s">
        <v>264</v>
      </c>
      <c r="B4" s="118">
        <v>3810</v>
      </c>
      <c r="C4" s="95" t="s">
        <v>149</v>
      </c>
      <c r="D4" s="119">
        <v>415</v>
      </c>
      <c r="E4" s="95"/>
      <c r="F4" s="118"/>
      <c r="G4" s="119"/>
      <c r="H4" s="120"/>
      <c r="I4" s="250"/>
    </row>
    <row r="5" spans="1:12" x14ac:dyDescent="0.25">
      <c r="A5" s="95">
        <v>2099</v>
      </c>
      <c r="B5" s="118">
        <v>3811</v>
      </c>
      <c r="C5" s="95" t="s">
        <v>150</v>
      </c>
      <c r="D5" s="119">
        <v>157</v>
      </c>
      <c r="E5" s="95"/>
      <c r="F5" s="118"/>
      <c r="G5" s="119"/>
      <c r="H5" s="120"/>
      <c r="I5" s="250"/>
    </row>
    <row r="6" spans="1:12" x14ac:dyDescent="0.25">
      <c r="A6" s="95" t="s">
        <v>264</v>
      </c>
      <c r="B6" s="118">
        <v>3811</v>
      </c>
      <c r="C6" s="95" t="s">
        <v>151</v>
      </c>
      <c r="D6" s="119">
        <v>59</v>
      </c>
      <c r="E6" s="95"/>
      <c r="F6" s="118"/>
      <c r="G6" s="119"/>
      <c r="H6" s="120"/>
      <c r="I6" s="250"/>
    </row>
    <row r="7" spans="1:12" x14ac:dyDescent="0.25">
      <c r="A7" s="95"/>
      <c r="B7" s="118">
        <v>3812</v>
      </c>
      <c r="C7" s="95" t="s">
        <v>152</v>
      </c>
      <c r="D7" s="119"/>
      <c r="E7" s="95"/>
      <c r="F7" s="118">
        <v>3812</v>
      </c>
      <c r="G7" s="119">
        <v>588</v>
      </c>
      <c r="H7" s="120"/>
      <c r="I7" s="250"/>
    </row>
    <row r="8" spans="1:12" x14ac:dyDescent="0.25">
      <c r="A8" s="95">
        <v>2101</v>
      </c>
      <c r="B8" s="118">
        <v>3812</v>
      </c>
      <c r="C8" s="95" t="s">
        <v>153</v>
      </c>
      <c r="D8" s="119">
        <v>499</v>
      </c>
      <c r="E8" s="95"/>
      <c r="F8" s="118"/>
      <c r="G8" s="119"/>
      <c r="H8" s="120"/>
      <c r="I8" s="250"/>
    </row>
    <row r="9" spans="1:12" x14ac:dyDescent="0.25">
      <c r="A9" s="95">
        <v>2102</v>
      </c>
      <c r="B9" s="118">
        <v>3812</v>
      </c>
      <c r="C9" s="95" t="s">
        <v>154</v>
      </c>
      <c r="D9" s="119">
        <v>392</v>
      </c>
      <c r="E9" s="95"/>
      <c r="F9" s="118"/>
      <c r="G9" s="119"/>
      <c r="H9" s="120"/>
      <c r="I9" s="250"/>
    </row>
    <row r="10" spans="1:12" x14ac:dyDescent="0.25">
      <c r="A10" s="95"/>
      <c r="B10" s="118">
        <v>3814</v>
      </c>
      <c r="C10" s="95" t="s">
        <v>152</v>
      </c>
      <c r="D10" s="119"/>
      <c r="E10" s="95"/>
      <c r="F10" s="118">
        <v>3814</v>
      </c>
      <c r="G10" s="119">
        <v>612</v>
      </c>
      <c r="H10" s="120"/>
      <c r="I10" s="250"/>
    </row>
    <row r="11" spans="1:12" x14ac:dyDescent="0.25">
      <c r="A11" s="95">
        <v>2103</v>
      </c>
      <c r="B11" s="118">
        <v>3815</v>
      </c>
      <c r="C11" s="95" t="s">
        <v>24</v>
      </c>
      <c r="D11" s="119">
        <v>411</v>
      </c>
      <c r="E11" s="95"/>
      <c r="F11" s="118"/>
      <c r="G11" s="119"/>
      <c r="H11" s="120"/>
    </row>
    <row r="12" spans="1:12" x14ac:dyDescent="0.25">
      <c r="A12" s="95" t="s">
        <v>264</v>
      </c>
      <c r="B12" s="118">
        <v>3815</v>
      </c>
      <c r="C12" s="95" t="s">
        <v>153</v>
      </c>
      <c r="D12" s="119">
        <v>490</v>
      </c>
      <c r="E12" s="95"/>
      <c r="F12" s="118"/>
      <c r="G12" s="119"/>
      <c r="H12" s="120"/>
    </row>
    <row r="13" spans="1:12" x14ac:dyDescent="0.25">
      <c r="A13" s="95" t="s">
        <v>264</v>
      </c>
      <c r="B13" s="118">
        <v>3815</v>
      </c>
      <c r="C13" s="95" t="s">
        <v>155</v>
      </c>
      <c r="D13" s="119">
        <v>251</v>
      </c>
      <c r="E13" s="95"/>
      <c r="F13" s="118"/>
      <c r="G13" s="119"/>
      <c r="H13" s="120"/>
    </row>
    <row r="14" spans="1:12" x14ac:dyDescent="0.25">
      <c r="A14" s="95">
        <v>2106</v>
      </c>
      <c r="B14" s="118">
        <v>3815</v>
      </c>
      <c r="C14" s="95" t="s">
        <v>148</v>
      </c>
      <c r="D14" s="119">
        <v>36</v>
      </c>
      <c r="E14" s="95"/>
      <c r="F14" s="118"/>
      <c r="G14" s="119"/>
      <c r="H14" s="120"/>
    </row>
    <row r="15" spans="1:12" x14ac:dyDescent="0.25">
      <c r="A15" s="95">
        <v>2107</v>
      </c>
      <c r="B15" s="118">
        <v>3816</v>
      </c>
      <c r="C15" s="95" t="s">
        <v>156</v>
      </c>
      <c r="D15" s="119">
        <v>411</v>
      </c>
      <c r="E15" s="95"/>
      <c r="F15" s="118"/>
      <c r="G15" s="119"/>
      <c r="H15" s="120"/>
    </row>
    <row r="16" spans="1:12" x14ac:dyDescent="0.25">
      <c r="A16" s="95"/>
      <c r="B16" s="118">
        <v>3816</v>
      </c>
      <c r="C16" s="95" t="s">
        <v>152</v>
      </c>
      <c r="D16" s="119"/>
      <c r="E16" s="95"/>
      <c r="F16" s="118">
        <v>3816</v>
      </c>
      <c r="G16" s="119">
        <v>2116</v>
      </c>
      <c r="H16" s="120"/>
    </row>
    <row r="17" spans="1:8" x14ac:dyDescent="0.25">
      <c r="A17" s="95">
        <v>2108</v>
      </c>
      <c r="B17" s="118">
        <v>40342</v>
      </c>
      <c r="C17" s="121" t="s">
        <v>151</v>
      </c>
      <c r="D17" s="119">
        <v>50</v>
      </c>
      <c r="E17" s="95"/>
      <c r="F17" s="118"/>
      <c r="G17" s="119"/>
      <c r="H17" s="120"/>
    </row>
    <row r="18" spans="1:8" x14ac:dyDescent="0.25">
      <c r="A18" s="95" t="s">
        <v>264</v>
      </c>
      <c r="B18" s="118">
        <v>40342</v>
      </c>
      <c r="C18" s="121" t="s">
        <v>151</v>
      </c>
      <c r="D18" s="119">
        <v>150</v>
      </c>
      <c r="E18" s="95"/>
      <c r="F18" s="118"/>
      <c r="G18" s="119"/>
      <c r="H18" s="120"/>
    </row>
    <row r="19" spans="1:8" x14ac:dyDescent="0.25">
      <c r="A19" s="95" t="s">
        <v>264</v>
      </c>
      <c r="B19" s="118">
        <v>39978</v>
      </c>
      <c r="C19" s="121" t="s">
        <v>155</v>
      </c>
      <c r="D19" s="119">
        <v>20</v>
      </c>
      <c r="E19" s="95"/>
      <c r="F19" s="118"/>
      <c r="G19" s="119"/>
      <c r="H19" s="120"/>
    </row>
    <row r="20" spans="1:8" x14ac:dyDescent="0.25">
      <c r="A20" s="95">
        <v>2109</v>
      </c>
      <c r="B20" s="118">
        <v>39978</v>
      </c>
      <c r="C20" s="95" t="s">
        <v>155</v>
      </c>
      <c r="D20" s="119">
        <v>100</v>
      </c>
      <c r="E20" s="95"/>
      <c r="F20" s="118"/>
      <c r="G20" s="119"/>
      <c r="H20" s="120"/>
    </row>
    <row r="21" spans="1:8" x14ac:dyDescent="0.25">
      <c r="A21" s="95"/>
      <c r="B21" s="118"/>
      <c r="C21" s="95"/>
      <c r="D21" s="119"/>
      <c r="E21" s="95"/>
      <c r="F21" s="118"/>
      <c r="G21" s="119"/>
      <c r="H21" s="120"/>
    </row>
    <row r="22" spans="1:8" x14ac:dyDescent="0.25">
      <c r="A22" s="95"/>
      <c r="B22" s="118"/>
      <c r="C22" s="95"/>
      <c r="D22" s="119"/>
      <c r="E22" s="95"/>
      <c r="F22" s="118"/>
      <c r="G22" s="119"/>
      <c r="H22" s="120"/>
    </row>
    <row r="23" spans="1:8" x14ac:dyDescent="0.25">
      <c r="A23" s="95"/>
      <c r="B23" s="118"/>
      <c r="C23" s="95"/>
      <c r="D23" s="119"/>
      <c r="E23" s="95"/>
      <c r="F23" s="118"/>
      <c r="G23" s="119"/>
      <c r="H23" s="120"/>
    </row>
    <row r="24" spans="1:8" x14ac:dyDescent="0.25">
      <c r="A24" s="95"/>
      <c r="B24" s="118"/>
      <c r="C24" s="95"/>
      <c r="D24" s="119"/>
      <c r="E24" s="95"/>
      <c r="F24" s="118"/>
      <c r="G24" s="119"/>
      <c r="H24" s="120"/>
    </row>
    <row r="25" spans="1:8" x14ac:dyDescent="0.25">
      <c r="A25" s="95"/>
      <c r="B25" s="118"/>
      <c r="C25" s="95"/>
      <c r="D25" s="119"/>
      <c r="E25" s="95"/>
      <c r="F25" s="118"/>
      <c r="G25" s="119"/>
      <c r="H25" s="120"/>
    </row>
    <row r="26" spans="1:8" x14ac:dyDescent="0.25">
      <c r="A26" s="95"/>
      <c r="B26" s="118"/>
      <c r="C26" s="95"/>
      <c r="D26" s="119"/>
      <c r="E26" s="95"/>
      <c r="F26" s="118"/>
      <c r="G26" s="119"/>
      <c r="H26" s="120"/>
    </row>
    <row r="29" spans="1:8" ht="30" x14ac:dyDescent="0.25">
      <c r="A29" s="105" t="s">
        <v>140</v>
      </c>
      <c r="B29" s="106" t="s">
        <v>22</v>
      </c>
      <c r="C29" s="106" t="s">
        <v>141</v>
      </c>
      <c r="D29" s="106" t="s">
        <v>142</v>
      </c>
      <c r="E29" s="107" t="s">
        <v>143</v>
      </c>
      <c r="F29" s="106" t="s">
        <v>144</v>
      </c>
      <c r="G29" s="106" t="s">
        <v>145</v>
      </c>
      <c r="H29" s="108" t="s">
        <v>146</v>
      </c>
    </row>
    <row r="30" spans="1:8" x14ac:dyDescent="0.25">
      <c r="A30" s="109"/>
      <c r="B30" s="110"/>
      <c r="C30" s="110"/>
      <c r="D30" s="110"/>
      <c r="E30" s="110"/>
      <c r="F30" s="110"/>
      <c r="G30" s="111" t="s">
        <v>147</v>
      </c>
      <c r="H30" s="112">
        <v>3316.07</v>
      </c>
    </row>
    <row r="31" spans="1:8" x14ac:dyDescent="0.25">
      <c r="A31" s="113">
        <v>2153</v>
      </c>
      <c r="B31" s="114">
        <v>3893</v>
      </c>
      <c r="C31" s="115" t="s">
        <v>157</v>
      </c>
      <c r="D31" s="116">
        <v>342</v>
      </c>
      <c r="E31" s="115"/>
      <c r="F31" s="114"/>
      <c r="G31" s="116"/>
      <c r="H31" s="117"/>
    </row>
    <row r="32" spans="1:8" x14ac:dyDescent="0.25">
      <c r="A32" s="113">
        <v>2154</v>
      </c>
      <c r="B32" s="114">
        <v>3894</v>
      </c>
      <c r="C32" s="115" t="s">
        <v>157</v>
      </c>
      <c r="D32" s="116">
        <v>223</v>
      </c>
      <c r="E32" s="115"/>
      <c r="F32" s="114"/>
      <c r="G32" s="116"/>
      <c r="H32" s="117"/>
    </row>
    <row r="33" spans="1:8" x14ac:dyDescent="0.25">
      <c r="A33" s="113">
        <v>2155</v>
      </c>
      <c r="B33" s="114">
        <v>3895</v>
      </c>
      <c r="C33" s="115" t="s">
        <v>24</v>
      </c>
      <c r="D33" s="116">
        <v>344</v>
      </c>
      <c r="E33" s="115"/>
      <c r="F33" s="114"/>
      <c r="G33" s="116"/>
      <c r="H33" s="117"/>
    </row>
    <row r="34" spans="1:8" x14ac:dyDescent="0.25">
      <c r="A34" s="113">
        <v>2156</v>
      </c>
      <c r="B34" s="114">
        <v>3895</v>
      </c>
      <c r="C34" s="115" t="s">
        <v>153</v>
      </c>
      <c r="D34" s="116">
        <v>350</v>
      </c>
      <c r="E34" s="115"/>
      <c r="F34" s="114"/>
      <c r="G34" s="116"/>
      <c r="H34" s="117"/>
    </row>
    <row r="35" spans="1:8" x14ac:dyDescent="0.25">
      <c r="A35" s="113"/>
      <c r="B35" s="114">
        <v>3896</v>
      </c>
      <c r="C35" s="115" t="s">
        <v>152</v>
      </c>
      <c r="D35" s="116"/>
      <c r="E35" s="115"/>
      <c r="F35" s="114">
        <v>3896</v>
      </c>
      <c r="G35" s="116">
        <v>516</v>
      </c>
      <c r="H35" s="117"/>
    </row>
    <row r="36" spans="1:8" x14ac:dyDescent="0.25">
      <c r="A36" s="113">
        <v>2157</v>
      </c>
      <c r="B36" s="114">
        <v>3896</v>
      </c>
      <c r="C36" s="115" t="s">
        <v>149</v>
      </c>
      <c r="D36" s="116">
        <v>67</v>
      </c>
      <c r="E36" s="115"/>
      <c r="F36" s="114"/>
      <c r="G36" s="116"/>
      <c r="H36" s="117"/>
    </row>
    <row r="37" spans="1:8" x14ac:dyDescent="0.25">
      <c r="A37" s="113">
        <v>2158</v>
      </c>
      <c r="B37" s="114">
        <v>3896</v>
      </c>
      <c r="C37" s="115" t="s">
        <v>24</v>
      </c>
      <c r="D37" s="116">
        <v>423</v>
      </c>
      <c r="E37" s="115"/>
      <c r="F37" s="114"/>
      <c r="G37" s="116"/>
      <c r="H37" s="117"/>
    </row>
    <row r="38" spans="1:8" x14ac:dyDescent="0.25">
      <c r="A38" s="113"/>
      <c r="B38" s="114">
        <v>3898</v>
      </c>
      <c r="C38" s="115" t="s">
        <v>152</v>
      </c>
      <c r="D38" s="116"/>
      <c r="E38" s="115"/>
      <c r="F38" s="114">
        <v>3898</v>
      </c>
      <c r="G38" s="116">
        <v>1974</v>
      </c>
      <c r="H38" s="117"/>
    </row>
    <row r="39" spans="1:8" x14ac:dyDescent="0.25">
      <c r="A39" s="113">
        <v>2159</v>
      </c>
      <c r="B39" s="114">
        <v>3899</v>
      </c>
      <c r="C39" s="115" t="s">
        <v>157</v>
      </c>
      <c r="D39" s="116">
        <v>334</v>
      </c>
      <c r="E39" s="115"/>
      <c r="F39" s="114"/>
      <c r="G39" s="116"/>
      <c r="H39" s="117"/>
    </row>
    <row r="40" spans="1:8" x14ac:dyDescent="0.25">
      <c r="A40" s="113">
        <v>2160</v>
      </c>
      <c r="B40" s="114">
        <v>3899</v>
      </c>
      <c r="C40" s="115" t="s">
        <v>157</v>
      </c>
      <c r="D40" s="116">
        <v>113</v>
      </c>
      <c r="E40" s="115"/>
      <c r="F40" s="114"/>
      <c r="G40" s="116"/>
      <c r="H40" s="117"/>
    </row>
    <row r="41" spans="1:8" x14ac:dyDescent="0.25">
      <c r="A41" s="113">
        <v>2161</v>
      </c>
      <c r="B41" s="114">
        <v>3899</v>
      </c>
      <c r="C41" s="115" t="s">
        <v>148</v>
      </c>
      <c r="D41" s="116">
        <v>53</v>
      </c>
      <c r="E41" s="115"/>
      <c r="F41" s="114"/>
      <c r="G41" s="116"/>
      <c r="H41" s="117"/>
    </row>
    <row r="42" spans="1:8" x14ac:dyDescent="0.25">
      <c r="A42" s="113">
        <v>2162</v>
      </c>
      <c r="B42" s="114">
        <v>3899</v>
      </c>
      <c r="C42" s="115" t="s">
        <v>150</v>
      </c>
      <c r="D42" s="116">
        <v>155</v>
      </c>
      <c r="E42" s="115"/>
      <c r="F42" s="114"/>
      <c r="G42" s="116"/>
      <c r="H42" s="117"/>
    </row>
    <row r="43" spans="1:8" x14ac:dyDescent="0.25">
      <c r="A43" s="113">
        <v>2163</v>
      </c>
      <c r="B43" s="114">
        <v>3900</v>
      </c>
      <c r="C43" s="115" t="s">
        <v>154</v>
      </c>
      <c r="D43" s="116">
        <v>154</v>
      </c>
      <c r="E43" s="115"/>
      <c r="F43" s="114"/>
      <c r="G43" s="116"/>
      <c r="H43" s="117"/>
    </row>
    <row r="44" spans="1:8" x14ac:dyDescent="0.25">
      <c r="A44" s="113"/>
      <c r="B44" s="114">
        <v>3900</v>
      </c>
      <c r="C44" s="115" t="s">
        <v>152</v>
      </c>
      <c r="D44" s="116"/>
      <c r="E44" s="115"/>
      <c r="F44" s="114">
        <v>3900</v>
      </c>
      <c r="G44" s="116">
        <v>1483</v>
      </c>
      <c r="H44" s="117"/>
    </row>
    <row r="45" spans="1:8" x14ac:dyDescent="0.25">
      <c r="A45" s="113"/>
      <c r="B45" s="114"/>
      <c r="C45" s="115"/>
      <c r="D45" s="116"/>
      <c r="E45" s="115"/>
      <c r="F45" s="114"/>
      <c r="G45" s="116"/>
      <c r="H45" s="117"/>
    </row>
    <row r="46" spans="1:8" x14ac:dyDescent="0.25">
      <c r="A46" s="113"/>
      <c r="B46" s="114"/>
      <c r="C46" s="115"/>
      <c r="D46" s="116"/>
      <c r="E46" s="115"/>
      <c r="F46" s="114"/>
      <c r="G46" s="116"/>
      <c r="H46" s="117"/>
    </row>
    <row r="47" spans="1:8" x14ac:dyDescent="0.25">
      <c r="A47" s="113"/>
      <c r="B47" s="114"/>
      <c r="C47" s="115"/>
      <c r="D47" s="116"/>
      <c r="E47" s="115"/>
      <c r="F47" s="114"/>
      <c r="G47" s="116"/>
      <c r="H47" s="117"/>
    </row>
    <row r="48" spans="1:8" x14ac:dyDescent="0.25">
      <c r="A48" s="113"/>
      <c r="B48" s="114"/>
      <c r="C48" s="115"/>
      <c r="D48" s="116"/>
      <c r="E48" s="115"/>
      <c r="F48" s="114"/>
      <c r="G48" s="116"/>
      <c r="H48" s="117"/>
    </row>
    <row r="49" spans="1:8" x14ac:dyDescent="0.25">
      <c r="A49" s="113"/>
      <c r="B49" s="114"/>
      <c r="C49" s="115"/>
      <c r="D49" s="116"/>
      <c r="E49" s="115"/>
      <c r="F49" s="114"/>
      <c r="G49" s="116"/>
      <c r="H49" s="117"/>
    </row>
    <row r="50" spans="1:8" x14ac:dyDescent="0.25">
      <c r="A50" s="113"/>
      <c r="B50" s="114"/>
      <c r="C50" s="115"/>
      <c r="D50" s="116"/>
      <c r="E50" s="115"/>
      <c r="F50" s="114"/>
      <c r="G50" s="116"/>
      <c r="H50" s="117"/>
    </row>
    <row r="51" spans="1:8" x14ac:dyDescent="0.25">
      <c r="A51" s="113"/>
      <c r="B51" s="114"/>
      <c r="C51" s="115"/>
      <c r="D51" s="116"/>
      <c r="E51" s="115"/>
      <c r="F51" s="114"/>
      <c r="G51" s="116"/>
      <c r="H51" s="117"/>
    </row>
    <row r="52" spans="1:8" x14ac:dyDescent="0.25">
      <c r="A52" s="113"/>
      <c r="B52" s="114"/>
      <c r="C52" s="115"/>
      <c r="D52" s="116"/>
      <c r="E52" s="115"/>
      <c r="F52" s="114"/>
      <c r="G52" s="116"/>
      <c r="H52" s="117"/>
    </row>
    <row r="53" spans="1:8" x14ac:dyDescent="0.25">
      <c r="A53" s="113"/>
      <c r="B53" s="114"/>
      <c r="C53" s="115"/>
      <c r="D53" s="116"/>
      <c r="E53" s="115"/>
      <c r="F53" s="114"/>
      <c r="G53" s="116"/>
      <c r="H53" s="117"/>
    </row>
    <row r="54" spans="1:8" x14ac:dyDescent="0.25">
      <c r="A54" s="113"/>
      <c r="B54" s="114"/>
      <c r="C54" s="115"/>
      <c r="D54" s="116"/>
      <c r="E54" s="115"/>
      <c r="F54" s="114"/>
      <c r="G54" s="116"/>
      <c r="H54" s="117"/>
    </row>
    <row r="57" spans="1:8" ht="30" x14ac:dyDescent="0.25">
      <c r="A57" s="105" t="s">
        <v>140</v>
      </c>
      <c r="B57" s="106" t="s">
        <v>22</v>
      </c>
      <c r="C57" s="106" t="s">
        <v>141</v>
      </c>
      <c r="D57" s="106" t="s">
        <v>142</v>
      </c>
      <c r="E57" s="107" t="s">
        <v>143</v>
      </c>
      <c r="F57" s="106" t="s">
        <v>144</v>
      </c>
      <c r="G57" s="106" t="s">
        <v>145</v>
      </c>
      <c r="H57" s="108" t="s">
        <v>146</v>
      </c>
    </row>
    <row r="58" spans="1:8" x14ac:dyDescent="0.25">
      <c r="A58" s="109"/>
      <c r="B58" s="110"/>
      <c r="C58" s="110"/>
      <c r="D58" s="110"/>
      <c r="E58" s="110"/>
      <c r="F58" s="110"/>
      <c r="G58" s="111" t="s">
        <v>147</v>
      </c>
      <c r="H58" s="112">
        <v>6962.95</v>
      </c>
    </row>
    <row r="59" spans="1:8" x14ac:dyDescent="0.25">
      <c r="A59" s="113">
        <f>U58</f>
        <v>0</v>
      </c>
      <c r="B59" s="114">
        <v>40953</v>
      </c>
      <c r="C59" s="115" t="s">
        <v>150</v>
      </c>
      <c r="D59" s="116">
        <v>279</v>
      </c>
      <c r="E59" s="115"/>
      <c r="F59" s="114"/>
      <c r="G59" s="116"/>
      <c r="H59" s="117"/>
    </row>
    <row r="60" spans="1:8" x14ac:dyDescent="0.25">
      <c r="A60" s="113">
        <f>A59+1</f>
        <v>1</v>
      </c>
      <c r="B60" s="114">
        <f>B59+1</f>
        <v>40954</v>
      </c>
      <c r="C60" s="115" t="s">
        <v>155</v>
      </c>
      <c r="D60" s="116">
        <v>157</v>
      </c>
      <c r="E60" s="115"/>
      <c r="F60" s="114"/>
      <c r="G60" s="116"/>
      <c r="H60" s="117"/>
    </row>
    <row r="61" spans="1:8" x14ac:dyDescent="0.25">
      <c r="A61" s="113">
        <f>A60+1</f>
        <v>2</v>
      </c>
      <c r="B61" s="114">
        <f>B60+1</f>
        <v>40955</v>
      </c>
      <c r="C61" s="115" t="s">
        <v>148</v>
      </c>
      <c r="D61" s="116">
        <v>451</v>
      </c>
      <c r="E61" s="115"/>
      <c r="F61" s="114"/>
      <c r="G61" s="116"/>
      <c r="H61" s="117"/>
    </row>
    <row r="62" spans="1:8" x14ac:dyDescent="0.25">
      <c r="A62" s="113">
        <f>A61+1</f>
        <v>3</v>
      </c>
      <c r="B62" s="114">
        <f>B61</f>
        <v>40955</v>
      </c>
      <c r="C62" s="115" t="s">
        <v>153</v>
      </c>
      <c r="D62" s="116">
        <v>361</v>
      </c>
      <c r="E62" s="115"/>
      <c r="F62" s="114"/>
      <c r="G62" s="116"/>
      <c r="H62" s="117"/>
    </row>
    <row r="63" spans="1:8" x14ac:dyDescent="0.25">
      <c r="A63" s="113"/>
      <c r="B63" s="114">
        <f>B62+1</f>
        <v>40956</v>
      </c>
      <c r="C63" s="115" t="s">
        <v>152</v>
      </c>
      <c r="D63" s="116"/>
      <c r="E63" s="115"/>
      <c r="F63" s="114">
        <v>3980</v>
      </c>
      <c r="G63" s="116">
        <v>2157</v>
      </c>
      <c r="H63" s="117"/>
    </row>
    <row r="64" spans="1:8" x14ac:dyDescent="0.25">
      <c r="A64" s="113">
        <f>A62+1</f>
        <v>4</v>
      </c>
      <c r="B64" s="114">
        <f>B63</f>
        <v>40956</v>
      </c>
      <c r="C64" s="115" t="s">
        <v>149</v>
      </c>
      <c r="D64" s="116">
        <v>47</v>
      </c>
      <c r="E64" s="115"/>
      <c r="F64" s="114"/>
      <c r="G64" s="116"/>
      <c r="H64" s="117"/>
    </row>
    <row r="65" spans="1:8" x14ac:dyDescent="0.25">
      <c r="A65" s="113">
        <f>A64+1</f>
        <v>5</v>
      </c>
      <c r="B65" s="114">
        <f>B64</f>
        <v>40956</v>
      </c>
      <c r="C65" s="115" t="s">
        <v>24</v>
      </c>
      <c r="D65" s="116">
        <v>491</v>
      </c>
      <c r="E65" s="115"/>
      <c r="F65" s="114"/>
      <c r="G65" s="116"/>
      <c r="H65" s="117"/>
    </row>
    <row r="66" spans="1:8" x14ac:dyDescent="0.25">
      <c r="A66" s="113"/>
      <c r="B66" s="114">
        <f>B65+2</f>
        <v>40958</v>
      </c>
      <c r="C66" s="115" t="s">
        <v>152</v>
      </c>
      <c r="D66" s="116"/>
      <c r="E66" s="115"/>
      <c r="F66" s="114">
        <v>3982</v>
      </c>
      <c r="G66" s="116">
        <v>731</v>
      </c>
      <c r="H66" s="117"/>
    </row>
    <row r="67" spans="1:8" x14ac:dyDescent="0.25">
      <c r="A67" s="113">
        <f>A65+1</f>
        <v>6</v>
      </c>
      <c r="B67" s="114">
        <f>B66+1</f>
        <v>40959</v>
      </c>
      <c r="C67" s="115" t="s">
        <v>157</v>
      </c>
      <c r="D67" s="116">
        <v>479</v>
      </c>
      <c r="E67" s="115"/>
      <c r="F67" s="114"/>
      <c r="G67" s="116"/>
      <c r="H67" s="117"/>
    </row>
    <row r="68" spans="1:8" x14ac:dyDescent="0.25">
      <c r="A68" s="113">
        <f>A67+1</f>
        <v>7</v>
      </c>
      <c r="B68" s="114">
        <f>B67</f>
        <v>40959</v>
      </c>
      <c r="C68" s="115" t="s">
        <v>155</v>
      </c>
      <c r="D68" s="116">
        <v>91</v>
      </c>
      <c r="E68" s="115"/>
      <c r="F68" s="114"/>
      <c r="G68" s="116"/>
      <c r="H68" s="117"/>
    </row>
    <row r="69" spans="1:8" x14ac:dyDescent="0.25">
      <c r="A69" s="113">
        <f>A68+1</f>
        <v>8</v>
      </c>
      <c r="B69" s="114">
        <f>B68</f>
        <v>40959</v>
      </c>
      <c r="C69" s="115" t="s">
        <v>151</v>
      </c>
      <c r="D69" s="116">
        <v>132</v>
      </c>
      <c r="E69" s="115"/>
      <c r="F69" s="114"/>
      <c r="G69" s="116"/>
      <c r="H69" s="117"/>
    </row>
    <row r="70" spans="1:8" x14ac:dyDescent="0.25">
      <c r="A70" s="113">
        <f>A69+1</f>
        <v>9</v>
      </c>
      <c r="B70" s="114">
        <f>B69</f>
        <v>40959</v>
      </c>
      <c r="C70" s="115" t="s">
        <v>151</v>
      </c>
      <c r="D70" s="116">
        <v>50</v>
      </c>
      <c r="E70" s="115"/>
      <c r="F70" s="114"/>
      <c r="G70" s="116"/>
      <c r="H70" s="117"/>
    </row>
    <row r="71" spans="1:8" x14ac:dyDescent="0.25">
      <c r="A71" s="113">
        <f>A70+1</f>
        <v>10</v>
      </c>
      <c r="B71" s="114">
        <f>B70+1</f>
        <v>40960</v>
      </c>
      <c r="C71" s="115" t="s">
        <v>150</v>
      </c>
      <c r="D71" s="116">
        <v>234</v>
      </c>
      <c r="E71" s="115"/>
      <c r="F71" s="114"/>
      <c r="G71" s="116"/>
      <c r="H71" s="117"/>
    </row>
    <row r="72" spans="1:8" x14ac:dyDescent="0.25">
      <c r="A72" s="113"/>
      <c r="B72" s="114">
        <f>B71</f>
        <v>40960</v>
      </c>
      <c r="C72" s="115" t="s">
        <v>152</v>
      </c>
      <c r="D72" s="116"/>
      <c r="E72" s="115"/>
      <c r="F72" s="114">
        <v>3984</v>
      </c>
      <c r="G72" s="116">
        <v>918</v>
      </c>
      <c r="H72" s="117"/>
    </row>
    <row r="73" spans="1:8" x14ac:dyDescent="0.25">
      <c r="A73" s="113"/>
      <c r="B73" s="114"/>
      <c r="C73" s="115"/>
      <c r="D73" s="116"/>
      <c r="E73" s="115"/>
      <c r="F73" s="114"/>
      <c r="G73" s="116"/>
      <c r="H73" s="117"/>
    </row>
    <row r="74" spans="1:8" x14ac:dyDescent="0.25">
      <c r="A74" s="113"/>
      <c r="B74" s="114"/>
      <c r="C74" s="115"/>
      <c r="D74" s="116"/>
      <c r="E74" s="115"/>
      <c r="F74" s="114"/>
      <c r="G74" s="116"/>
      <c r="H74" s="117"/>
    </row>
    <row r="75" spans="1:8" x14ac:dyDescent="0.25">
      <c r="A75" s="113"/>
      <c r="B75" s="114"/>
      <c r="C75" s="115"/>
      <c r="D75" s="116"/>
      <c r="E75" s="115"/>
      <c r="F75" s="114"/>
      <c r="G75" s="116"/>
      <c r="H75" s="117"/>
    </row>
    <row r="76" spans="1:8" x14ac:dyDescent="0.25">
      <c r="A76" s="113"/>
      <c r="B76" s="114"/>
      <c r="C76" s="115"/>
      <c r="D76" s="116"/>
      <c r="E76" s="115"/>
      <c r="F76" s="114"/>
      <c r="G76" s="116"/>
      <c r="H76" s="117"/>
    </row>
    <row r="77" spans="1:8" x14ac:dyDescent="0.25">
      <c r="A77" s="113"/>
      <c r="B77" s="114"/>
      <c r="C77" s="115"/>
      <c r="D77" s="116"/>
      <c r="E77" s="115"/>
      <c r="F77" s="114"/>
      <c r="G77" s="116"/>
      <c r="H77" s="117"/>
    </row>
    <row r="78" spans="1:8" x14ac:dyDescent="0.25">
      <c r="A78" s="113"/>
      <c r="B78" s="114"/>
      <c r="C78" s="115"/>
      <c r="D78" s="116"/>
      <c r="E78" s="115"/>
      <c r="F78" s="114"/>
      <c r="G78" s="116"/>
      <c r="H78" s="117"/>
    </row>
    <row r="79" spans="1:8" x14ac:dyDescent="0.25">
      <c r="A79" s="113"/>
      <c r="B79" s="114"/>
      <c r="C79" s="115"/>
      <c r="D79" s="116"/>
      <c r="E79" s="115"/>
      <c r="F79" s="114"/>
      <c r="G79" s="116"/>
      <c r="H79" s="117"/>
    </row>
    <row r="80" spans="1:8" x14ac:dyDescent="0.25">
      <c r="A80" s="113"/>
      <c r="B80" s="114"/>
      <c r="C80" s="115"/>
      <c r="D80" s="116"/>
      <c r="E80" s="115"/>
      <c r="F80" s="114"/>
      <c r="G80" s="116"/>
      <c r="H80" s="117"/>
    </row>
    <row r="81" spans="1:8" x14ac:dyDescent="0.25">
      <c r="A81" s="113"/>
      <c r="B81" s="114"/>
      <c r="C81" s="115"/>
      <c r="D81" s="116"/>
      <c r="E81" s="115"/>
      <c r="F81" s="114"/>
      <c r="G81" s="116"/>
      <c r="H81" s="117"/>
    </row>
    <row r="82" spans="1:8" x14ac:dyDescent="0.25">
      <c r="A82" s="113"/>
      <c r="B82" s="114"/>
      <c r="C82" s="115"/>
      <c r="D82" s="116"/>
      <c r="E82" s="115"/>
      <c r="F82" s="114"/>
      <c r="G82" s="116"/>
      <c r="H82" s="117"/>
    </row>
    <row r="85" spans="1:8" ht="30" x14ac:dyDescent="0.25">
      <c r="A85" s="105" t="s">
        <v>140</v>
      </c>
      <c r="B85" s="106" t="s">
        <v>22</v>
      </c>
      <c r="C85" s="106" t="s">
        <v>141</v>
      </c>
      <c r="D85" s="106" t="s">
        <v>142</v>
      </c>
      <c r="E85" s="107" t="s">
        <v>143</v>
      </c>
      <c r="F85" s="106" t="s">
        <v>144</v>
      </c>
      <c r="G85" s="106" t="s">
        <v>145</v>
      </c>
      <c r="H85" s="108" t="s">
        <v>146</v>
      </c>
    </row>
    <row r="86" spans="1:8" x14ac:dyDescent="0.25">
      <c r="A86" s="109"/>
      <c r="B86" s="110"/>
      <c r="C86" s="110"/>
      <c r="D86" s="110"/>
      <c r="E86" s="110"/>
      <c r="F86" s="110"/>
      <c r="G86" s="111" t="s">
        <v>147</v>
      </c>
      <c r="H86" s="112">
        <v>4943.8500000000004</v>
      </c>
    </row>
    <row r="87" spans="1:8" x14ac:dyDescent="0.25">
      <c r="A87" s="113">
        <f>U86</f>
        <v>0</v>
      </c>
      <c r="B87" s="114">
        <v>40953</v>
      </c>
      <c r="C87" s="115" t="s">
        <v>153</v>
      </c>
      <c r="D87" s="116">
        <v>376</v>
      </c>
      <c r="E87" s="115"/>
      <c r="F87" s="114"/>
      <c r="G87" s="116"/>
      <c r="H87" s="117"/>
    </row>
    <row r="88" spans="1:8" x14ac:dyDescent="0.25">
      <c r="A88" s="113">
        <f>A87+1</f>
        <v>1</v>
      </c>
      <c r="B88" s="114">
        <f>B87+1</f>
        <v>40954</v>
      </c>
      <c r="C88" s="115" t="s">
        <v>151</v>
      </c>
      <c r="D88" s="116">
        <v>183</v>
      </c>
      <c r="E88" s="115"/>
      <c r="F88" s="114"/>
      <c r="G88" s="116"/>
      <c r="H88" s="117"/>
    </row>
    <row r="89" spans="1:8" x14ac:dyDescent="0.25">
      <c r="A89" s="113">
        <f>A88+1</f>
        <v>2</v>
      </c>
      <c r="B89" s="114">
        <f>B88+1</f>
        <v>40955</v>
      </c>
      <c r="C89" s="115" t="s">
        <v>154</v>
      </c>
      <c r="D89" s="116">
        <v>94</v>
      </c>
      <c r="E89" s="115"/>
      <c r="F89" s="114"/>
      <c r="G89" s="116"/>
      <c r="H89" s="117"/>
    </row>
    <row r="90" spans="1:8" x14ac:dyDescent="0.25">
      <c r="A90" s="113">
        <f>A89+1</f>
        <v>3</v>
      </c>
      <c r="B90" s="114">
        <f>B89</f>
        <v>40955</v>
      </c>
      <c r="C90" s="115" t="s">
        <v>148</v>
      </c>
      <c r="D90" s="116">
        <v>223</v>
      </c>
      <c r="E90" s="115"/>
      <c r="F90" s="114"/>
      <c r="G90" s="116"/>
      <c r="H90" s="117"/>
    </row>
    <row r="91" spans="1:8" x14ac:dyDescent="0.25">
      <c r="A91" s="113"/>
      <c r="B91" s="114">
        <f>B90+1</f>
        <v>40956</v>
      </c>
      <c r="C91" s="115" t="s">
        <v>152</v>
      </c>
      <c r="D91" s="116"/>
      <c r="E91" s="115"/>
      <c r="F91" s="114">
        <v>4064</v>
      </c>
      <c r="G91" s="116">
        <v>1772</v>
      </c>
      <c r="H91" s="117"/>
    </row>
    <row r="92" spans="1:8" x14ac:dyDescent="0.25">
      <c r="A92" s="113">
        <f>A90+1</f>
        <v>4</v>
      </c>
      <c r="B92" s="114">
        <f>B91</f>
        <v>40956</v>
      </c>
      <c r="C92" s="115" t="s">
        <v>156</v>
      </c>
      <c r="D92" s="116">
        <v>466</v>
      </c>
      <c r="E92" s="115"/>
      <c r="F92" s="114"/>
      <c r="G92" s="116"/>
      <c r="H92" s="117"/>
    </row>
    <row r="93" spans="1:8" x14ac:dyDescent="0.25">
      <c r="A93" s="113">
        <f>A92+1</f>
        <v>5</v>
      </c>
      <c r="B93" s="114">
        <f>B92</f>
        <v>40956</v>
      </c>
      <c r="C93" s="115" t="s">
        <v>157</v>
      </c>
      <c r="D93" s="116">
        <v>492</v>
      </c>
      <c r="E93" s="115"/>
      <c r="F93" s="114"/>
      <c r="G93" s="116"/>
      <c r="H93" s="117"/>
    </row>
    <row r="94" spans="1:8" x14ac:dyDescent="0.25">
      <c r="A94" s="113"/>
      <c r="B94" s="114">
        <f>B93+2</f>
        <v>40958</v>
      </c>
      <c r="C94" s="115" t="s">
        <v>152</v>
      </c>
      <c r="D94" s="116"/>
      <c r="E94" s="115"/>
      <c r="F94" s="114">
        <v>4066</v>
      </c>
      <c r="G94" s="116">
        <v>2474</v>
      </c>
      <c r="H94" s="117"/>
    </row>
    <row r="95" spans="1:8" x14ac:dyDescent="0.25">
      <c r="A95" s="113">
        <f>A93+1</f>
        <v>6</v>
      </c>
      <c r="B95" s="114">
        <f>B94+1</f>
        <v>40959</v>
      </c>
      <c r="C95" s="115" t="s">
        <v>150</v>
      </c>
      <c r="D95" s="116">
        <v>152</v>
      </c>
      <c r="E95" s="115"/>
      <c r="F95" s="114"/>
      <c r="G95" s="116"/>
      <c r="H95" s="117"/>
    </row>
    <row r="96" spans="1:8" x14ac:dyDescent="0.25">
      <c r="A96" s="113">
        <f>A95+1</f>
        <v>7</v>
      </c>
      <c r="B96" s="114">
        <f>B95</f>
        <v>40959</v>
      </c>
      <c r="C96" s="115" t="s">
        <v>156</v>
      </c>
      <c r="D96" s="116">
        <v>168</v>
      </c>
      <c r="E96" s="115"/>
      <c r="F96" s="114"/>
      <c r="G96" s="116"/>
      <c r="H96" s="117"/>
    </row>
    <row r="97" spans="1:8" x14ac:dyDescent="0.25">
      <c r="A97" s="113">
        <f>A96+1</f>
        <v>8</v>
      </c>
      <c r="B97" s="114">
        <f>B96</f>
        <v>40959</v>
      </c>
      <c r="C97" s="115" t="s">
        <v>157</v>
      </c>
      <c r="D97" s="116">
        <v>226</v>
      </c>
      <c r="E97" s="115"/>
      <c r="F97" s="114"/>
      <c r="G97" s="116"/>
      <c r="H97" s="117"/>
    </row>
    <row r="98" spans="1:8" x14ac:dyDescent="0.25">
      <c r="A98" s="113">
        <f>A97+1</f>
        <v>9</v>
      </c>
      <c r="B98" s="114">
        <f>B97</f>
        <v>40959</v>
      </c>
      <c r="C98" s="115" t="s">
        <v>148</v>
      </c>
      <c r="D98" s="116">
        <v>423</v>
      </c>
      <c r="E98" s="115"/>
      <c r="F98" s="114"/>
      <c r="G98" s="116"/>
      <c r="H98" s="117"/>
    </row>
    <row r="99" spans="1:8" x14ac:dyDescent="0.25">
      <c r="A99" s="113">
        <f>A98+1</f>
        <v>10</v>
      </c>
      <c r="B99" s="114">
        <f>B98+1</f>
        <v>40960</v>
      </c>
      <c r="C99" s="115" t="s">
        <v>24</v>
      </c>
      <c r="D99" s="116">
        <v>61</v>
      </c>
      <c r="E99" s="115"/>
      <c r="F99" s="114"/>
      <c r="G99" s="116"/>
      <c r="H99" s="117"/>
    </row>
    <row r="100" spans="1:8" x14ac:dyDescent="0.25">
      <c r="A100" s="113"/>
      <c r="B100" s="114">
        <f>B99</f>
        <v>40960</v>
      </c>
      <c r="C100" s="115" t="s">
        <v>152</v>
      </c>
      <c r="D100" s="116"/>
      <c r="E100" s="115"/>
      <c r="F100" s="114">
        <v>4068</v>
      </c>
      <c r="G100" s="116">
        <v>895</v>
      </c>
      <c r="H100" s="117"/>
    </row>
    <row r="101" spans="1:8" x14ac:dyDescent="0.25">
      <c r="A101" s="113"/>
      <c r="B101" s="114"/>
      <c r="C101" s="115"/>
      <c r="D101" s="116"/>
      <c r="E101" s="115"/>
      <c r="F101" s="114"/>
      <c r="G101" s="116"/>
      <c r="H101" s="117"/>
    </row>
    <row r="102" spans="1:8" x14ac:dyDescent="0.25">
      <c r="A102" s="113"/>
      <c r="B102" s="114"/>
      <c r="C102" s="115"/>
      <c r="D102" s="116"/>
      <c r="E102" s="115"/>
      <c r="F102" s="114"/>
      <c r="G102" s="116"/>
      <c r="H102" s="117"/>
    </row>
    <row r="103" spans="1:8" x14ac:dyDescent="0.25">
      <c r="A103" s="113"/>
      <c r="B103" s="114"/>
      <c r="C103" s="115"/>
      <c r="D103" s="116"/>
      <c r="E103" s="115"/>
      <c r="F103" s="114"/>
      <c r="G103" s="116"/>
      <c r="H103" s="117"/>
    </row>
    <row r="104" spans="1:8" x14ac:dyDescent="0.25">
      <c r="A104" s="113"/>
      <c r="B104" s="114"/>
      <c r="C104" s="115"/>
      <c r="D104" s="116"/>
      <c r="E104" s="115"/>
      <c r="F104" s="114"/>
      <c r="G104" s="116"/>
      <c r="H104" s="117"/>
    </row>
    <row r="105" spans="1:8" x14ac:dyDescent="0.25">
      <c r="A105" s="113"/>
      <c r="B105" s="114"/>
      <c r="C105" s="115"/>
      <c r="D105" s="116"/>
      <c r="E105" s="115"/>
      <c r="F105" s="114"/>
      <c r="G105" s="116"/>
      <c r="H105" s="117"/>
    </row>
    <row r="106" spans="1:8" x14ac:dyDescent="0.25">
      <c r="A106" s="113"/>
      <c r="B106" s="114"/>
      <c r="C106" s="115"/>
      <c r="D106" s="116"/>
      <c r="E106" s="115"/>
      <c r="F106" s="114"/>
      <c r="G106" s="116"/>
      <c r="H106" s="117"/>
    </row>
    <row r="107" spans="1:8" x14ac:dyDescent="0.25">
      <c r="A107" s="113"/>
      <c r="B107" s="114"/>
      <c r="C107" s="115"/>
      <c r="D107" s="116"/>
      <c r="E107" s="115"/>
      <c r="F107" s="114"/>
      <c r="G107" s="116"/>
      <c r="H107" s="117"/>
    </row>
    <row r="108" spans="1:8" x14ac:dyDescent="0.25">
      <c r="A108" s="113"/>
      <c r="B108" s="114"/>
      <c r="C108" s="115"/>
      <c r="D108" s="116"/>
      <c r="E108" s="115"/>
      <c r="F108" s="114"/>
      <c r="G108" s="116"/>
      <c r="H108" s="117"/>
    </row>
    <row r="109" spans="1:8" x14ac:dyDescent="0.25">
      <c r="A109" s="113"/>
      <c r="B109" s="114"/>
      <c r="C109" s="115"/>
      <c r="D109" s="116"/>
      <c r="E109" s="115"/>
      <c r="F109" s="114"/>
      <c r="G109" s="116"/>
      <c r="H109" s="117"/>
    </row>
    <row r="110" spans="1:8" x14ac:dyDescent="0.25">
      <c r="A110" s="113"/>
      <c r="B110" s="114"/>
      <c r="C110" s="115"/>
      <c r="D110" s="116"/>
      <c r="E110" s="115"/>
      <c r="F110" s="114"/>
      <c r="G110" s="116"/>
      <c r="H110" s="117"/>
    </row>
    <row r="113" spans="1:8" ht="30" x14ac:dyDescent="0.25">
      <c r="A113" s="105" t="s">
        <v>140</v>
      </c>
      <c r="B113" s="106" t="s">
        <v>22</v>
      </c>
      <c r="C113" s="106" t="s">
        <v>141</v>
      </c>
      <c r="D113" s="106" t="s">
        <v>142</v>
      </c>
      <c r="E113" s="107" t="s">
        <v>143</v>
      </c>
      <c r="F113" s="106" t="s">
        <v>144</v>
      </c>
      <c r="G113" s="106" t="s">
        <v>145</v>
      </c>
      <c r="H113" s="108" t="s">
        <v>146</v>
      </c>
    </row>
    <row r="114" spans="1:8" x14ac:dyDescent="0.25">
      <c r="A114" s="109"/>
      <c r="B114" s="110"/>
      <c r="C114" s="110"/>
      <c r="D114" s="110"/>
      <c r="E114" s="110"/>
      <c r="F114" s="110"/>
      <c r="G114" s="111" t="s">
        <v>147</v>
      </c>
      <c r="H114" s="112">
        <v>5410.57</v>
      </c>
    </row>
    <row r="115" spans="1:8" x14ac:dyDescent="0.25">
      <c r="A115" s="113">
        <f>U114</f>
        <v>0</v>
      </c>
      <c r="B115" s="114">
        <v>40953</v>
      </c>
      <c r="C115" s="115" t="s">
        <v>157</v>
      </c>
      <c r="D115" s="116">
        <v>358</v>
      </c>
      <c r="E115" s="115"/>
      <c r="F115" s="114"/>
      <c r="G115" s="116"/>
      <c r="H115" s="117"/>
    </row>
    <row r="116" spans="1:8" x14ac:dyDescent="0.25">
      <c r="A116" s="113">
        <f>A115+1</f>
        <v>1</v>
      </c>
      <c r="B116" s="114">
        <f>B115+1</f>
        <v>40954</v>
      </c>
      <c r="C116" s="115" t="s">
        <v>148</v>
      </c>
      <c r="D116" s="116">
        <v>43</v>
      </c>
      <c r="E116" s="115"/>
      <c r="F116" s="114"/>
      <c r="G116" s="116"/>
      <c r="H116" s="117"/>
    </row>
    <row r="117" spans="1:8" x14ac:dyDescent="0.25">
      <c r="A117" s="113">
        <f>A116+1</f>
        <v>2</v>
      </c>
      <c r="B117" s="114">
        <f>B116+1</f>
        <v>40955</v>
      </c>
      <c r="C117" s="115" t="s">
        <v>156</v>
      </c>
      <c r="D117" s="116">
        <v>472</v>
      </c>
      <c r="E117" s="115"/>
      <c r="F117" s="114"/>
      <c r="G117" s="116"/>
      <c r="H117" s="117"/>
    </row>
    <row r="118" spans="1:8" x14ac:dyDescent="0.25">
      <c r="A118" s="113">
        <f>A117+1</f>
        <v>3</v>
      </c>
      <c r="B118" s="114">
        <f>B117</f>
        <v>40955</v>
      </c>
      <c r="C118" s="115" t="s">
        <v>149</v>
      </c>
      <c r="D118" s="116">
        <v>151</v>
      </c>
      <c r="E118" s="115"/>
      <c r="F118" s="114"/>
      <c r="G118" s="116"/>
      <c r="H118" s="117"/>
    </row>
    <row r="119" spans="1:8" x14ac:dyDescent="0.25">
      <c r="A119" s="113"/>
      <c r="B119" s="114">
        <f>B118+1</f>
        <v>40956</v>
      </c>
      <c r="C119" s="115" t="s">
        <v>152</v>
      </c>
      <c r="D119" s="116"/>
      <c r="E119" s="115"/>
      <c r="F119" s="114">
        <v>4148</v>
      </c>
      <c r="G119" s="116">
        <v>1307</v>
      </c>
      <c r="H119" s="117"/>
    </row>
    <row r="120" spans="1:8" x14ac:dyDescent="0.25">
      <c r="A120" s="113">
        <f>A118+1</f>
        <v>4</v>
      </c>
      <c r="B120" s="114">
        <f>B119</f>
        <v>40956</v>
      </c>
      <c r="C120" s="115" t="s">
        <v>156</v>
      </c>
      <c r="D120" s="116">
        <v>33</v>
      </c>
      <c r="E120" s="115"/>
      <c r="F120" s="114"/>
      <c r="G120" s="116"/>
      <c r="H120" s="117"/>
    </row>
    <row r="121" spans="1:8" x14ac:dyDescent="0.25">
      <c r="A121" s="113">
        <f>A120+1</f>
        <v>5</v>
      </c>
      <c r="B121" s="114">
        <f>B120</f>
        <v>40956</v>
      </c>
      <c r="C121" s="115" t="s">
        <v>156</v>
      </c>
      <c r="D121" s="116">
        <v>431</v>
      </c>
      <c r="E121" s="115"/>
      <c r="F121" s="114"/>
      <c r="G121" s="116"/>
      <c r="H121" s="117"/>
    </row>
    <row r="122" spans="1:8" x14ac:dyDescent="0.25">
      <c r="A122" s="113"/>
      <c r="B122" s="114">
        <f>B121+2</f>
        <v>40958</v>
      </c>
      <c r="C122" s="115" t="s">
        <v>152</v>
      </c>
      <c r="D122" s="116"/>
      <c r="E122" s="115"/>
      <c r="F122" s="114">
        <v>4150</v>
      </c>
      <c r="G122" s="116">
        <v>574</v>
      </c>
      <c r="H122" s="117"/>
    </row>
    <row r="123" spans="1:8" x14ac:dyDescent="0.25">
      <c r="A123" s="113">
        <f>A121+1</f>
        <v>6</v>
      </c>
      <c r="B123" s="114">
        <f>B122+1</f>
        <v>40959</v>
      </c>
      <c r="C123" s="115" t="s">
        <v>151</v>
      </c>
      <c r="D123" s="116">
        <v>495</v>
      </c>
      <c r="E123" s="115"/>
      <c r="F123" s="114"/>
      <c r="G123" s="116"/>
      <c r="H123" s="117"/>
    </row>
    <row r="124" spans="1:8" x14ac:dyDescent="0.25">
      <c r="A124" s="113">
        <f>A123+1</f>
        <v>7</v>
      </c>
      <c r="B124" s="114">
        <f>B123</f>
        <v>40959</v>
      </c>
      <c r="C124" s="115" t="s">
        <v>24</v>
      </c>
      <c r="D124" s="116">
        <v>72</v>
      </c>
      <c r="E124" s="115"/>
      <c r="F124" s="114"/>
      <c r="G124" s="116"/>
      <c r="H124" s="117"/>
    </row>
    <row r="125" spans="1:8" x14ac:dyDescent="0.25">
      <c r="A125" s="113">
        <f>A124+1</f>
        <v>8</v>
      </c>
      <c r="B125" s="114">
        <f>B124</f>
        <v>40959</v>
      </c>
      <c r="C125" s="115" t="s">
        <v>148</v>
      </c>
      <c r="D125" s="116">
        <v>414</v>
      </c>
      <c r="E125" s="115"/>
      <c r="F125" s="114"/>
      <c r="G125" s="116"/>
      <c r="H125" s="117"/>
    </row>
    <row r="126" spans="1:8" x14ac:dyDescent="0.25">
      <c r="A126" s="113">
        <f>A125+1</f>
        <v>9</v>
      </c>
      <c r="B126" s="114">
        <f>B125</f>
        <v>40959</v>
      </c>
      <c r="C126" s="115" t="s">
        <v>150</v>
      </c>
      <c r="D126" s="116">
        <v>298</v>
      </c>
      <c r="E126" s="115"/>
      <c r="F126" s="114"/>
      <c r="G126" s="116"/>
      <c r="H126" s="117"/>
    </row>
    <row r="127" spans="1:8" x14ac:dyDescent="0.25">
      <c r="A127" s="113">
        <f>A126+1</f>
        <v>10</v>
      </c>
      <c r="B127" s="114">
        <f>B126+1</f>
        <v>40960</v>
      </c>
      <c r="C127" s="115" t="s">
        <v>149</v>
      </c>
      <c r="D127" s="116">
        <v>395</v>
      </c>
      <c r="E127" s="115"/>
      <c r="F127" s="114"/>
      <c r="G127" s="116"/>
      <c r="H127" s="117"/>
    </row>
    <row r="128" spans="1:8" x14ac:dyDescent="0.25">
      <c r="A128" s="113"/>
      <c r="B128" s="114">
        <f>B127</f>
        <v>40960</v>
      </c>
      <c r="C128" s="115" t="s">
        <v>152</v>
      </c>
      <c r="D128" s="116"/>
      <c r="E128" s="115"/>
      <c r="F128" s="114">
        <v>4152</v>
      </c>
      <c r="G128" s="116">
        <v>2152</v>
      </c>
      <c r="H128" s="117"/>
    </row>
    <row r="129" spans="1:8" x14ac:dyDescent="0.25">
      <c r="A129" s="113"/>
      <c r="B129" s="114"/>
      <c r="C129" s="115"/>
      <c r="D129" s="116"/>
      <c r="E129" s="115"/>
      <c r="F129" s="114"/>
      <c r="G129" s="116"/>
      <c r="H129" s="117"/>
    </row>
    <row r="130" spans="1:8" x14ac:dyDescent="0.25">
      <c r="A130" s="113"/>
      <c r="B130" s="114"/>
      <c r="C130" s="115"/>
      <c r="D130" s="116"/>
      <c r="E130" s="115"/>
      <c r="F130" s="114"/>
      <c r="G130" s="116"/>
      <c r="H130" s="117"/>
    </row>
    <row r="131" spans="1:8" x14ac:dyDescent="0.25">
      <c r="A131" s="113"/>
      <c r="B131" s="114"/>
      <c r="C131" s="115"/>
      <c r="D131" s="116"/>
      <c r="E131" s="115"/>
      <c r="F131" s="114"/>
      <c r="G131" s="116"/>
      <c r="H131" s="117"/>
    </row>
    <row r="132" spans="1:8" x14ac:dyDescent="0.25">
      <c r="A132" s="113"/>
      <c r="B132" s="114"/>
      <c r="C132" s="115"/>
      <c r="D132" s="116"/>
      <c r="E132" s="115"/>
      <c r="F132" s="114"/>
      <c r="G132" s="116"/>
      <c r="H132" s="117"/>
    </row>
    <row r="133" spans="1:8" x14ac:dyDescent="0.25">
      <c r="A133" s="113"/>
      <c r="B133" s="114"/>
      <c r="C133" s="115"/>
      <c r="D133" s="116"/>
      <c r="E133" s="115"/>
      <c r="F133" s="114"/>
      <c r="G133" s="116"/>
      <c r="H133" s="117"/>
    </row>
    <row r="134" spans="1:8" x14ac:dyDescent="0.25">
      <c r="A134" s="113"/>
      <c r="B134" s="114"/>
      <c r="C134" s="115"/>
      <c r="D134" s="116"/>
      <c r="E134" s="115"/>
      <c r="F134" s="114"/>
      <c r="G134" s="116"/>
      <c r="H134" s="117"/>
    </row>
    <row r="135" spans="1:8" x14ac:dyDescent="0.25">
      <c r="A135" s="113"/>
      <c r="B135" s="114"/>
      <c r="C135" s="115"/>
      <c r="D135" s="116"/>
      <c r="E135" s="115"/>
      <c r="F135" s="114"/>
      <c r="G135" s="116"/>
      <c r="H135" s="117"/>
    </row>
    <row r="136" spans="1:8" x14ac:dyDescent="0.25">
      <c r="A136" s="113"/>
      <c r="B136" s="114"/>
      <c r="C136" s="115"/>
      <c r="D136" s="116"/>
      <c r="E136" s="115"/>
      <c r="F136" s="114"/>
      <c r="G136" s="116"/>
      <c r="H136" s="117"/>
    </row>
    <row r="137" spans="1:8" x14ac:dyDescent="0.25">
      <c r="A137" s="113"/>
      <c r="B137" s="114"/>
      <c r="C137" s="115"/>
      <c r="D137" s="116"/>
      <c r="E137" s="115"/>
      <c r="F137" s="114"/>
      <c r="G137" s="116"/>
      <c r="H137" s="117"/>
    </row>
    <row r="138" spans="1:8" x14ac:dyDescent="0.25">
      <c r="A138" s="113"/>
      <c r="B138" s="114"/>
      <c r="C138" s="115"/>
      <c r="D138" s="116"/>
      <c r="E138" s="115"/>
      <c r="F138" s="114"/>
      <c r="G138" s="116"/>
      <c r="H138" s="11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38"/>
  <sheetViews>
    <sheetView zoomScale="70" zoomScaleNormal="70" workbookViewId="0">
      <selection activeCell="I1" sqref="I1:I1048576"/>
    </sheetView>
  </sheetViews>
  <sheetFormatPr defaultRowHeight="15" x14ac:dyDescent="0.25"/>
  <cols>
    <col min="1" max="1" width="7.42578125" customWidth="1"/>
    <col min="2" max="2" width="9.42578125" customWidth="1"/>
    <col min="3" max="3" width="19.42578125" customWidth="1"/>
    <col min="4" max="4" width="15.28515625" bestFit="1" customWidth="1"/>
    <col min="5" max="5" width="1.7109375" bestFit="1" customWidth="1"/>
    <col min="6" max="6" width="13.7109375" bestFit="1" customWidth="1"/>
    <col min="7" max="7" width="18.28515625" bestFit="1" customWidth="1"/>
    <col min="8" max="8" width="12.28515625" customWidth="1"/>
    <col min="9" max="9" width="15.42578125" customWidth="1"/>
    <col min="10" max="10" width="3.5703125" customWidth="1"/>
  </cols>
  <sheetData>
    <row r="1" spans="1:11" ht="30" x14ac:dyDescent="0.25">
      <c r="A1" s="259" t="s">
        <v>140</v>
      </c>
      <c r="B1" s="260" t="s">
        <v>22</v>
      </c>
      <c r="C1" s="260" t="s">
        <v>141</v>
      </c>
      <c r="D1" s="260" t="s">
        <v>295</v>
      </c>
      <c r="E1" s="261" t="s">
        <v>143</v>
      </c>
      <c r="F1" s="260" t="s">
        <v>144</v>
      </c>
      <c r="G1" s="260" t="s">
        <v>145</v>
      </c>
      <c r="H1" s="262" t="s">
        <v>146</v>
      </c>
    </row>
    <row r="2" spans="1:11" x14ac:dyDescent="0.25">
      <c r="A2" s="113"/>
      <c r="B2" s="256"/>
      <c r="C2" s="256"/>
      <c r="D2" s="256"/>
      <c r="E2" s="256"/>
      <c r="F2" s="256"/>
      <c r="G2" s="257" t="s">
        <v>147</v>
      </c>
      <c r="H2" s="112">
        <v>3587.77</v>
      </c>
    </row>
    <row r="3" spans="1:11" x14ac:dyDescent="0.25">
      <c r="A3" s="113">
        <v>2097</v>
      </c>
      <c r="B3" s="114">
        <v>3809</v>
      </c>
      <c r="C3" s="115" t="s">
        <v>148</v>
      </c>
      <c r="D3" s="116">
        <v>456</v>
      </c>
      <c r="E3" s="115"/>
      <c r="F3" s="114"/>
      <c r="G3" s="116"/>
      <c r="H3" s="117">
        <f>IF(C3="","",H2-D3+G3)</f>
        <v>3131.77</v>
      </c>
      <c r="I3" s="250">
        <f>H2-D3+G3</f>
        <v>3131.77</v>
      </c>
      <c r="K3" t="b">
        <f>I3=H3</f>
        <v>1</v>
      </c>
    </row>
    <row r="4" spans="1:11" x14ac:dyDescent="0.25">
      <c r="A4" s="113" t="s">
        <v>264</v>
      </c>
      <c r="B4" s="114">
        <v>3810</v>
      </c>
      <c r="C4" s="115" t="s">
        <v>149</v>
      </c>
      <c r="D4" s="116">
        <v>415</v>
      </c>
      <c r="E4" s="115"/>
      <c r="F4" s="114"/>
      <c r="G4" s="116"/>
      <c r="H4" s="117">
        <f t="shared" ref="H4:H26" si="0">IF(C4="","",H3-D4+G4)</f>
        <v>2716.77</v>
      </c>
      <c r="I4" s="250">
        <f t="shared" ref="I4:I10" si="1">H3-D4+G4</f>
        <v>2716.77</v>
      </c>
      <c r="K4" t="b">
        <f t="shared" ref="K4:K10" si="2">I4=H4</f>
        <v>1</v>
      </c>
    </row>
    <row r="5" spans="1:11" x14ac:dyDescent="0.25">
      <c r="A5" s="113">
        <v>2099</v>
      </c>
      <c r="B5" s="114">
        <v>3811</v>
      </c>
      <c r="C5" s="115" t="s">
        <v>150</v>
      </c>
      <c r="D5" s="116">
        <v>157</v>
      </c>
      <c r="E5" s="115"/>
      <c r="F5" s="114"/>
      <c r="G5" s="116"/>
      <c r="H5" s="117">
        <f t="shared" si="0"/>
        <v>2559.77</v>
      </c>
      <c r="I5" s="250">
        <f t="shared" si="1"/>
        <v>2559.77</v>
      </c>
      <c r="K5" t="b">
        <f t="shared" si="2"/>
        <v>1</v>
      </c>
    </row>
    <row r="6" spans="1:11" x14ac:dyDescent="0.25">
      <c r="A6" s="113" t="s">
        <v>264</v>
      </c>
      <c r="B6" s="114">
        <v>3811</v>
      </c>
      <c r="C6" s="115" t="s">
        <v>151</v>
      </c>
      <c r="D6" s="116">
        <v>59</v>
      </c>
      <c r="E6" s="115"/>
      <c r="F6" s="114"/>
      <c r="G6" s="116"/>
      <c r="H6" s="117">
        <f t="shared" si="0"/>
        <v>2500.77</v>
      </c>
      <c r="I6" s="250">
        <f t="shared" si="1"/>
        <v>2500.77</v>
      </c>
      <c r="K6" t="b">
        <f t="shared" si="2"/>
        <v>1</v>
      </c>
    </row>
    <row r="7" spans="1:11" x14ac:dyDescent="0.25">
      <c r="A7" s="113"/>
      <c r="B7" s="114">
        <v>3812</v>
      </c>
      <c r="C7" s="115" t="s">
        <v>152</v>
      </c>
      <c r="D7" s="116"/>
      <c r="E7" s="115"/>
      <c r="F7" s="114">
        <v>3812</v>
      </c>
      <c r="G7" s="116">
        <v>588</v>
      </c>
      <c r="H7" s="117">
        <f t="shared" si="0"/>
        <v>3088.77</v>
      </c>
      <c r="I7" s="250">
        <f t="shared" si="1"/>
        <v>3088.77</v>
      </c>
      <c r="K7" t="b">
        <f t="shared" si="2"/>
        <v>1</v>
      </c>
    </row>
    <row r="8" spans="1:11" x14ac:dyDescent="0.25">
      <c r="A8" s="113">
        <v>2101</v>
      </c>
      <c r="B8" s="114">
        <v>3812</v>
      </c>
      <c r="C8" s="115" t="s">
        <v>153</v>
      </c>
      <c r="D8" s="116">
        <v>499</v>
      </c>
      <c r="E8" s="115"/>
      <c r="F8" s="114"/>
      <c r="G8" s="116"/>
      <c r="H8" s="117">
        <f t="shared" si="0"/>
        <v>2589.77</v>
      </c>
      <c r="I8" s="250">
        <f t="shared" si="1"/>
        <v>2589.77</v>
      </c>
      <c r="K8" t="b">
        <f t="shared" si="2"/>
        <v>1</v>
      </c>
    </row>
    <row r="9" spans="1:11" x14ac:dyDescent="0.25">
      <c r="A9" s="113">
        <v>2102</v>
      </c>
      <c r="B9" s="114">
        <v>3812</v>
      </c>
      <c r="C9" s="115" t="s">
        <v>154</v>
      </c>
      <c r="D9" s="116">
        <v>392</v>
      </c>
      <c r="E9" s="115"/>
      <c r="F9" s="114"/>
      <c r="G9" s="116"/>
      <c r="H9" s="117">
        <f t="shared" si="0"/>
        <v>2197.77</v>
      </c>
      <c r="I9" s="250">
        <f t="shared" si="1"/>
        <v>2197.77</v>
      </c>
      <c r="K9" t="b">
        <f t="shared" si="2"/>
        <v>1</v>
      </c>
    </row>
    <row r="10" spans="1:11" x14ac:dyDescent="0.25">
      <c r="A10" s="113"/>
      <c r="B10" s="114">
        <v>3814</v>
      </c>
      <c r="C10" s="115" t="s">
        <v>152</v>
      </c>
      <c r="D10" s="116"/>
      <c r="E10" s="115"/>
      <c r="F10" s="114">
        <v>3814</v>
      </c>
      <c r="G10" s="116">
        <v>612</v>
      </c>
      <c r="H10" s="117">
        <f t="shared" si="0"/>
        <v>2809.77</v>
      </c>
      <c r="I10" s="250">
        <f t="shared" si="1"/>
        <v>2809.77</v>
      </c>
      <c r="K10" t="b">
        <f t="shared" si="2"/>
        <v>1</v>
      </c>
    </row>
    <row r="11" spans="1:11" x14ac:dyDescent="0.25">
      <c r="A11" s="113">
        <v>2103</v>
      </c>
      <c r="B11" s="114">
        <v>3815</v>
      </c>
      <c r="C11" s="115" t="s">
        <v>24</v>
      </c>
      <c r="D11" s="116">
        <v>411</v>
      </c>
      <c r="E11" s="115"/>
      <c r="F11" s="114"/>
      <c r="G11" s="116"/>
      <c r="H11" s="117">
        <f t="shared" si="0"/>
        <v>2398.77</v>
      </c>
    </row>
    <row r="12" spans="1:11" x14ac:dyDescent="0.25">
      <c r="A12" s="113" t="s">
        <v>264</v>
      </c>
      <c r="B12" s="114">
        <v>3815</v>
      </c>
      <c r="C12" s="115" t="s">
        <v>153</v>
      </c>
      <c r="D12" s="116">
        <v>490</v>
      </c>
      <c r="E12" s="115"/>
      <c r="F12" s="114"/>
      <c r="G12" s="116"/>
      <c r="H12" s="117">
        <f t="shared" si="0"/>
        <v>1908.77</v>
      </c>
    </row>
    <row r="13" spans="1:11" x14ac:dyDescent="0.25">
      <c r="A13" s="113" t="s">
        <v>264</v>
      </c>
      <c r="B13" s="114">
        <v>3815</v>
      </c>
      <c r="C13" s="115" t="s">
        <v>155</v>
      </c>
      <c r="D13" s="116">
        <v>251</v>
      </c>
      <c r="E13" s="115"/>
      <c r="F13" s="114"/>
      <c r="G13" s="116"/>
      <c r="H13" s="117">
        <f t="shared" si="0"/>
        <v>1657.77</v>
      </c>
    </row>
    <row r="14" spans="1:11" x14ac:dyDescent="0.25">
      <c r="A14" s="113">
        <v>2106</v>
      </c>
      <c r="B14" s="114">
        <v>3815</v>
      </c>
      <c r="C14" s="115" t="s">
        <v>148</v>
      </c>
      <c r="D14" s="116">
        <v>36</v>
      </c>
      <c r="E14" s="115"/>
      <c r="F14" s="114"/>
      <c r="G14" s="116"/>
      <c r="H14" s="117">
        <f t="shared" si="0"/>
        <v>1621.77</v>
      </c>
    </row>
    <row r="15" spans="1:11" x14ac:dyDescent="0.25">
      <c r="A15" s="113">
        <v>2107</v>
      </c>
      <c r="B15" s="114">
        <v>3816</v>
      </c>
      <c r="C15" s="115" t="s">
        <v>156</v>
      </c>
      <c r="D15" s="116">
        <v>411</v>
      </c>
      <c r="E15" s="115"/>
      <c r="F15" s="114"/>
      <c r="G15" s="116"/>
      <c r="H15" s="117">
        <f t="shared" si="0"/>
        <v>1210.77</v>
      </c>
    </row>
    <row r="16" spans="1:11" x14ac:dyDescent="0.25">
      <c r="A16" s="113"/>
      <c r="B16" s="114">
        <v>3816</v>
      </c>
      <c r="C16" s="115" t="s">
        <v>152</v>
      </c>
      <c r="D16" s="116"/>
      <c r="E16" s="115"/>
      <c r="F16" s="114">
        <v>3816</v>
      </c>
      <c r="G16" s="116">
        <v>2116</v>
      </c>
      <c r="H16" s="117">
        <f t="shared" si="0"/>
        <v>3326.77</v>
      </c>
    </row>
    <row r="17" spans="1:8" x14ac:dyDescent="0.25">
      <c r="A17" s="113">
        <v>2108</v>
      </c>
      <c r="B17" s="114">
        <v>40342</v>
      </c>
      <c r="C17" s="258" t="s">
        <v>151</v>
      </c>
      <c r="D17" s="116">
        <v>50</v>
      </c>
      <c r="E17" s="115"/>
      <c r="F17" s="114"/>
      <c r="G17" s="116"/>
      <c r="H17" s="117">
        <f t="shared" si="0"/>
        <v>3276.77</v>
      </c>
    </row>
    <row r="18" spans="1:8" x14ac:dyDescent="0.25">
      <c r="A18" s="113" t="s">
        <v>264</v>
      </c>
      <c r="B18" s="114">
        <v>40342</v>
      </c>
      <c r="C18" s="258" t="s">
        <v>151</v>
      </c>
      <c r="D18" s="116">
        <v>150</v>
      </c>
      <c r="E18" s="115"/>
      <c r="F18" s="114"/>
      <c r="G18" s="116"/>
      <c r="H18" s="117">
        <f t="shared" si="0"/>
        <v>3126.77</v>
      </c>
    </row>
    <row r="19" spans="1:8" x14ac:dyDescent="0.25">
      <c r="A19" s="113" t="s">
        <v>264</v>
      </c>
      <c r="B19" s="114">
        <v>39978</v>
      </c>
      <c r="C19" s="258" t="s">
        <v>155</v>
      </c>
      <c r="D19" s="116">
        <v>20</v>
      </c>
      <c r="E19" s="115"/>
      <c r="F19" s="114"/>
      <c r="G19" s="116"/>
      <c r="H19" s="117">
        <f t="shared" si="0"/>
        <v>3106.77</v>
      </c>
    </row>
    <row r="20" spans="1:8" x14ac:dyDescent="0.25">
      <c r="A20" s="113">
        <v>2109</v>
      </c>
      <c r="B20" s="114">
        <v>39978</v>
      </c>
      <c r="C20" s="115" t="s">
        <v>155</v>
      </c>
      <c r="D20" s="116">
        <v>100</v>
      </c>
      <c r="E20" s="115"/>
      <c r="F20" s="114"/>
      <c r="G20" s="116"/>
      <c r="H20" s="117">
        <f t="shared" si="0"/>
        <v>3006.77</v>
      </c>
    </row>
    <row r="21" spans="1:8" x14ac:dyDescent="0.25">
      <c r="A21" s="113"/>
      <c r="B21" s="114"/>
      <c r="C21" s="115"/>
      <c r="D21" s="116"/>
      <c r="E21" s="115"/>
      <c r="F21" s="114"/>
      <c r="G21" s="116"/>
      <c r="H21" s="117" t="str">
        <f t="shared" si="0"/>
        <v/>
      </c>
    </row>
    <row r="22" spans="1:8" x14ac:dyDescent="0.25">
      <c r="A22" s="113"/>
      <c r="B22" s="114"/>
      <c r="C22" s="115"/>
      <c r="D22" s="116"/>
      <c r="E22" s="115"/>
      <c r="F22" s="114"/>
      <c r="G22" s="116"/>
      <c r="H22" s="117" t="str">
        <f t="shared" si="0"/>
        <v/>
      </c>
    </row>
    <row r="23" spans="1:8" x14ac:dyDescent="0.25">
      <c r="A23" s="113"/>
      <c r="B23" s="114"/>
      <c r="C23" s="115"/>
      <c r="D23" s="116"/>
      <c r="E23" s="115"/>
      <c r="F23" s="114"/>
      <c r="G23" s="116"/>
      <c r="H23" s="117" t="str">
        <f t="shared" si="0"/>
        <v/>
      </c>
    </row>
    <row r="24" spans="1:8" x14ac:dyDescent="0.25">
      <c r="A24" s="113"/>
      <c r="B24" s="114"/>
      <c r="C24" s="115"/>
      <c r="D24" s="116"/>
      <c r="E24" s="115"/>
      <c r="F24" s="114"/>
      <c r="G24" s="116"/>
      <c r="H24" s="117" t="str">
        <f t="shared" si="0"/>
        <v/>
      </c>
    </row>
    <row r="25" spans="1:8" x14ac:dyDescent="0.25">
      <c r="A25" s="113"/>
      <c r="B25" s="114"/>
      <c r="C25" s="115"/>
      <c r="D25" s="116"/>
      <c r="E25" s="115"/>
      <c r="F25" s="114"/>
      <c r="G25" s="116"/>
      <c r="H25" s="117" t="str">
        <f t="shared" si="0"/>
        <v/>
      </c>
    </row>
    <row r="26" spans="1:8" x14ac:dyDescent="0.25">
      <c r="A26" s="113"/>
      <c r="B26" s="114"/>
      <c r="C26" s="115"/>
      <c r="D26" s="116"/>
      <c r="E26" s="115"/>
      <c r="F26" s="114"/>
      <c r="G26" s="116"/>
      <c r="H26" s="117" t="str">
        <f t="shared" si="0"/>
        <v/>
      </c>
    </row>
    <row r="29" spans="1:8" ht="30" x14ac:dyDescent="0.25">
      <c r="A29" s="105" t="s">
        <v>140</v>
      </c>
      <c r="B29" s="106" t="s">
        <v>22</v>
      </c>
      <c r="C29" s="106" t="s">
        <v>141</v>
      </c>
      <c r="D29" s="106" t="s">
        <v>142</v>
      </c>
      <c r="E29" s="107" t="s">
        <v>143</v>
      </c>
      <c r="F29" s="106" t="s">
        <v>144</v>
      </c>
      <c r="G29" s="106" t="s">
        <v>145</v>
      </c>
      <c r="H29" s="108" t="s">
        <v>146</v>
      </c>
    </row>
    <row r="30" spans="1:8" x14ac:dyDescent="0.25">
      <c r="A30" s="109"/>
      <c r="B30" s="110"/>
      <c r="C30" s="110"/>
      <c r="D30" s="110"/>
      <c r="E30" s="110"/>
      <c r="F30" s="110"/>
      <c r="G30" s="111" t="s">
        <v>147</v>
      </c>
      <c r="H30" s="112">
        <v>3316.07</v>
      </c>
    </row>
    <row r="31" spans="1:8" x14ac:dyDescent="0.25">
      <c r="A31" s="113">
        <v>2153</v>
      </c>
      <c r="B31" s="114">
        <v>3893</v>
      </c>
      <c r="C31" s="115" t="s">
        <v>157</v>
      </c>
      <c r="D31" s="116">
        <v>342</v>
      </c>
      <c r="E31" s="115"/>
      <c r="F31" s="114"/>
      <c r="G31" s="116"/>
      <c r="H31" s="117">
        <f>IF(C31="","",H30-D31+G31)</f>
        <v>2974.07</v>
      </c>
    </row>
    <row r="32" spans="1:8" x14ac:dyDescent="0.25">
      <c r="A32" s="113">
        <v>2154</v>
      </c>
      <c r="B32" s="114">
        <v>3894</v>
      </c>
      <c r="C32" s="115" t="s">
        <v>157</v>
      </c>
      <c r="D32" s="116">
        <v>223</v>
      </c>
      <c r="E32" s="115"/>
      <c r="F32" s="114"/>
      <c r="G32" s="116"/>
      <c r="H32" s="117">
        <f t="shared" ref="H32:H54" si="3">IF(C32="","",H31-D32+G32)</f>
        <v>2751.07</v>
      </c>
    </row>
    <row r="33" spans="1:8" x14ac:dyDescent="0.25">
      <c r="A33" s="113">
        <v>2155</v>
      </c>
      <c r="B33" s="114">
        <v>3895</v>
      </c>
      <c r="C33" s="115" t="s">
        <v>24</v>
      </c>
      <c r="D33" s="116">
        <v>344</v>
      </c>
      <c r="E33" s="115"/>
      <c r="F33" s="114"/>
      <c r="G33" s="116"/>
      <c r="H33" s="117">
        <f t="shared" si="3"/>
        <v>2407.0700000000002</v>
      </c>
    </row>
    <row r="34" spans="1:8" x14ac:dyDescent="0.25">
      <c r="A34" s="113">
        <v>2156</v>
      </c>
      <c r="B34" s="114">
        <v>3895</v>
      </c>
      <c r="C34" s="115" t="s">
        <v>153</v>
      </c>
      <c r="D34" s="116">
        <v>350</v>
      </c>
      <c r="E34" s="115"/>
      <c r="F34" s="114"/>
      <c r="G34" s="116"/>
      <c r="H34" s="117">
        <f t="shared" si="3"/>
        <v>2057.0700000000002</v>
      </c>
    </row>
    <row r="35" spans="1:8" x14ac:dyDescent="0.25">
      <c r="A35" s="113"/>
      <c r="B35" s="114">
        <v>3896</v>
      </c>
      <c r="C35" s="115" t="s">
        <v>152</v>
      </c>
      <c r="D35" s="116"/>
      <c r="E35" s="115"/>
      <c r="F35" s="114">
        <v>3896</v>
      </c>
      <c r="G35" s="116">
        <v>516</v>
      </c>
      <c r="H35" s="117">
        <f t="shared" si="3"/>
        <v>2573.0700000000002</v>
      </c>
    </row>
    <row r="36" spans="1:8" x14ac:dyDescent="0.25">
      <c r="A36" s="113">
        <v>2157</v>
      </c>
      <c r="B36" s="114">
        <v>3896</v>
      </c>
      <c r="C36" s="115" t="s">
        <v>149</v>
      </c>
      <c r="D36" s="116">
        <v>67</v>
      </c>
      <c r="E36" s="115"/>
      <c r="F36" s="114"/>
      <c r="G36" s="116"/>
      <c r="H36" s="117">
        <f t="shared" si="3"/>
        <v>2506.0700000000002</v>
      </c>
    </row>
    <row r="37" spans="1:8" x14ac:dyDescent="0.25">
      <c r="A37" s="113">
        <v>2158</v>
      </c>
      <c r="B37" s="114">
        <v>3896</v>
      </c>
      <c r="C37" s="115" t="s">
        <v>24</v>
      </c>
      <c r="D37" s="116">
        <v>423</v>
      </c>
      <c r="E37" s="115"/>
      <c r="F37" s="114"/>
      <c r="G37" s="116"/>
      <c r="H37" s="117">
        <f t="shared" si="3"/>
        <v>2083.0700000000002</v>
      </c>
    </row>
    <row r="38" spans="1:8" x14ac:dyDescent="0.25">
      <c r="A38" s="113"/>
      <c r="B38" s="114">
        <v>3898</v>
      </c>
      <c r="C38" s="115" t="s">
        <v>152</v>
      </c>
      <c r="D38" s="116"/>
      <c r="E38" s="115"/>
      <c r="F38" s="114">
        <v>3898</v>
      </c>
      <c r="G38" s="116">
        <v>1974</v>
      </c>
      <c r="H38" s="117">
        <f t="shared" si="3"/>
        <v>4057.07</v>
      </c>
    </row>
    <row r="39" spans="1:8" x14ac:dyDescent="0.25">
      <c r="A39" s="113">
        <v>2159</v>
      </c>
      <c r="B39" s="114">
        <v>3899</v>
      </c>
      <c r="C39" s="115" t="s">
        <v>157</v>
      </c>
      <c r="D39" s="116">
        <v>334</v>
      </c>
      <c r="E39" s="115"/>
      <c r="F39" s="114"/>
      <c r="G39" s="116"/>
      <c r="H39" s="117">
        <f t="shared" si="3"/>
        <v>3723.07</v>
      </c>
    </row>
    <row r="40" spans="1:8" x14ac:dyDescent="0.25">
      <c r="A40" s="113">
        <v>2160</v>
      </c>
      <c r="B40" s="114">
        <v>3899</v>
      </c>
      <c r="C40" s="115" t="s">
        <v>157</v>
      </c>
      <c r="D40" s="116">
        <v>113</v>
      </c>
      <c r="E40" s="115"/>
      <c r="F40" s="114"/>
      <c r="G40" s="116"/>
      <c r="H40" s="117">
        <f t="shared" si="3"/>
        <v>3610.07</v>
      </c>
    </row>
    <row r="41" spans="1:8" x14ac:dyDescent="0.25">
      <c r="A41" s="113">
        <v>2161</v>
      </c>
      <c r="B41" s="114">
        <v>3899</v>
      </c>
      <c r="C41" s="115" t="s">
        <v>148</v>
      </c>
      <c r="D41" s="116">
        <v>53</v>
      </c>
      <c r="E41" s="115"/>
      <c r="F41" s="114"/>
      <c r="G41" s="116"/>
      <c r="H41" s="117">
        <f t="shared" si="3"/>
        <v>3557.07</v>
      </c>
    </row>
    <row r="42" spans="1:8" x14ac:dyDescent="0.25">
      <c r="A42" s="113">
        <v>2162</v>
      </c>
      <c r="B42" s="114">
        <v>3899</v>
      </c>
      <c r="C42" s="115" t="s">
        <v>150</v>
      </c>
      <c r="D42" s="116">
        <v>155</v>
      </c>
      <c r="E42" s="115"/>
      <c r="F42" s="114"/>
      <c r="G42" s="116"/>
      <c r="H42" s="117">
        <f t="shared" si="3"/>
        <v>3402.07</v>
      </c>
    </row>
    <row r="43" spans="1:8" x14ac:dyDescent="0.25">
      <c r="A43" s="113">
        <v>2163</v>
      </c>
      <c r="B43" s="114">
        <v>3900</v>
      </c>
      <c r="C43" s="115" t="s">
        <v>154</v>
      </c>
      <c r="D43" s="116">
        <v>154</v>
      </c>
      <c r="E43" s="115"/>
      <c r="F43" s="114"/>
      <c r="G43" s="116"/>
      <c r="H43" s="117">
        <f t="shared" si="3"/>
        <v>3248.07</v>
      </c>
    </row>
    <row r="44" spans="1:8" x14ac:dyDescent="0.25">
      <c r="A44" s="113"/>
      <c r="B44" s="114">
        <v>3900</v>
      </c>
      <c r="C44" s="115" t="s">
        <v>152</v>
      </c>
      <c r="D44" s="116"/>
      <c r="E44" s="115"/>
      <c r="F44" s="114">
        <v>3900</v>
      </c>
      <c r="G44" s="116">
        <v>1483</v>
      </c>
      <c r="H44" s="117">
        <f t="shared" si="3"/>
        <v>4731.07</v>
      </c>
    </row>
    <row r="45" spans="1:8" x14ac:dyDescent="0.25">
      <c r="A45" s="113"/>
      <c r="B45" s="114"/>
      <c r="C45" s="115"/>
      <c r="D45" s="116"/>
      <c r="E45" s="115"/>
      <c r="F45" s="114"/>
      <c r="G45" s="116"/>
      <c r="H45" s="117" t="str">
        <f t="shared" si="3"/>
        <v/>
      </c>
    </row>
    <row r="46" spans="1:8" x14ac:dyDescent="0.25">
      <c r="A46" s="113"/>
      <c r="B46" s="114"/>
      <c r="C46" s="115"/>
      <c r="D46" s="116"/>
      <c r="E46" s="115"/>
      <c r="F46" s="114"/>
      <c r="G46" s="116"/>
      <c r="H46" s="117" t="str">
        <f t="shared" si="3"/>
        <v/>
      </c>
    </row>
    <row r="47" spans="1:8" x14ac:dyDescent="0.25">
      <c r="A47" s="113"/>
      <c r="B47" s="114"/>
      <c r="C47" s="115"/>
      <c r="D47" s="116"/>
      <c r="E47" s="115"/>
      <c r="F47" s="114"/>
      <c r="G47" s="116"/>
      <c r="H47" s="117" t="str">
        <f t="shared" si="3"/>
        <v/>
      </c>
    </row>
    <row r="48" spans="1:8" x14ac:dyDescent="0.25">
      <c r="A48" s="113"/>
      <c r="B48" s="114"/>
      <c r="C48" s="115"/>
      <c r="D48" s="116"/>
      <c r="E48" s="115"/>
      <c r="F48" s="114"/>
      <c r="G48" s="116"/>
      <c r="H48" s="117" t="str">
        <f t="shared" si="3"/>
        <v/>
      </c>
    </row>
    <row r="49" spans="1:8" x14ac:dyDescent="0.25">
      <c r="A49" s="113"/>
      <c r="B49" s="114"/>
      <c r="C49" s="115"/>
      <c r="D49" s="116"/>
      <c r="E49" s="115"/>
      <c r="F49" s="114"/>
      <c r="G49" s="116"/>
      <c r="H49" s="117" t="str">
        <f t="shared" si="3"/>
        <v/>
      </c>
    </row>
    <row r="50" spans="1:8" x14ac:dyDescent="0.25">
      <c r="A50" s="113"/>
      <c r="B50" s="114"/>
      <c r="C50" s="115"/>
      <c r="D50" s="116"/>
      <c r="E50" s="115"/>
      <c r="F50" s="114"/>
      <c r="G50" s="116"/>
      <c r="H50" s="117" t="str">
        <f t="shared" si="3"/>
        <v/>
      </c>
    </row>
    <row r="51" spans="1:8" x14ac:dyDescent="0.25">
      <c r="A51" s="113"/>
      <c r="B51" s="114"/>
      <c r="C51" s="115"/>
      <c r="D51" s="116"/>
      <c r="E51" s="115"/>
      <c r="F51" s="114"/>
      <c r="G51" s="116"/>
      <c r="H51" s="117" t="str">
        <f t="shared" si="3"/>
        <v/>
      </c>
    </row>
    <row r="52" spans="1:8" x14ac:dyDescent="0.25">
      <c r="A52" s="113"/>
      <c r="B52" s="114"/>
      <c r="C52" s="115"/>
      <c r="D52" s="116"/>
      <c r="E52" s="115"/>
      <c r="F52" s="114"/>
      <c r="G52" s="116"/>
      <c r="H52" s="117" t="str">
        <f t="shared" si="3"/>
        <v/>
      </c>
    </row>
    <row r="53" spans="1:8" x14ac:dyDescent="0.25">
      <c r="A53" s="113"/>
      <c r="B53" s="114"/>
      <c r="C53" s="115"/>
      <c r="D53" s="116"/>
      <c r="E53" s="115"/>
      <c r="F53" s="114"/>
      <c r="G53" s="116"/>
      <c r="H53" s="117" t="str">
        <f t="shared" si="3"/>
        <v/>
      </c>
    </row>
    <row r="54" spans="1:8" x14ac:dyDescent="0.25">
      <c r="A54" s="113"/>
      <c r="B54" s="114"/>
      <c r="C54" s="115"/>
      <c r="D54" s="116"/>
      <c r="E54" s="115"/>
      <c r="F54" s="114"/>
      <c r="G54" s="116"/>
      <c r="H54" s="117" t="str">
        <f t="shared" si="3"/>
        <v/>
      </c>
    </row>
    <row r="57" spans="1:8" ht="30" x14ac:dyDescent="0.25">
      <c r="A57" s="105" t="s">
        <v>140</v>
      </c>
      <c r="B57" s="106" t="s">
        <v>22</v>
      </c>
      <c r="C57" s="106" t="s">
        <v>141</v>
      </c>
      <c r="D57" s="106" t="s">
        <v>142</v>
      </c>
      <c r="E57" s="107" t="s">
        <v>143</v>
      </c>
      <c r="F57" s="106" t="s">
        <v>144</v>
      </c>
      <c r="G57" s="106" t="s">
        <v>145</v>
      </c>
      <c r="H57" s="108" t="s">
        <v>146</v>
      </c>
    </row>
    <row r="58" spans="1:8" x14ac:dyDescent="0.25">
      <c r="A58" s="109"/>
      <c r="B58" s="110"/>
      <c r="C58" s="110"/>
      <c r="D58" s="110"/>
      <c r="E58" s="110"/>
      <c r="F58" s="110"/>
      <c r="G58" s="111" t="s">
        <v>147</v>
      </c>
      <c r="H58" s="112">
        <v>6962.95</v>
      </c>
    </row>
    <row r="59" spans="1:8" x14ac:dyDescent="0.25">
      <c r="A59" s="113">
        <f>U58</f>
        <v>0</v>
      </c>
      <c r="B59" s="114">
        <f>U59</f>
        <v>0</v>
      </c>
      <c r="C59" s="115" t="s">
        <v>150</v>
      </c>
      <c r="D59" s="116">
        <v>279</v>
      </c>
      <c r="E59" s="115"/>
      <c r="F59" s="114"/>
      <c r="G59" s="116"/>
      <c r="H59" s="117"/>
    </row>
    <row r="60" spans="1:8" x14ac:dyDescent="0.25">
      <c r="A60" s="113">
        <f>A59+1</f>
        <v>1</v>
      </c>
      <c r="B60" s="114">
        <f>B59+1</f>
        <v>1</v>
      </c>
      <c r="C60" s="115" t="s">
        <v>155</v>
      </c>
      <c r="D60" s="116">
        <v>157</v>
      </c>
      <c r="E60" s="115"/>
      <c r="F60" s="114"/>
      <c r="G60" s="116"/>
      <c r="H60" s="117"/>
    </row>
    <row r="61" spans="1:8" x14ac:dyDescent="0.25">
      <c r="A61" s="113">
        <f>A60+1</f>
        <v>2</v>
      </c>
      <c r="B61" s="114">
        <f>B60+1</f>
        <v>2</v>
      </c>
      <c r="C61" s="115" t="s">
        <v>148</v>
      </c>
      <c r="D61" s="116">
        <v>451</v>
      </c>
      <c r="E61" s="115"/>
      <c r="F61" s="114"/>
      <c r="G61" s="116"/>
      <c r="H61" s="117"/>
    </row>
    <row r="62" spans="1:8" x14ac:dyDescent="0.25">
      <c r="A62" s="113">
        <f>A61+1</f>
        <v>3</v>
      </c>
      <c r="B62" s="114">
        <f>B61</f>
        <v>2</v>
      </c>
      <c r="C62" s="115" t="s">
        <v>153</v>
      </c>
      <c r="D62" s="116">
        <v>361</v>
      </c>
      <c r="E62" s="115"/>
      <c r="F62" s="114"/>
      <c r="G62" s="116"/>
      <c r="H62" s="117"/>
    </row>
    <row r="63" spans="1:8" x14ac:dyDescent="0.25">
      <c r="A63" s="113"/>
      <c r="B63" s="114">
        <f>B62+1</f>
        <v>3</v>
      </c>
      <c r="C63" s="115" t="s">
        <v>152</v>
      </c>
      <c r="D63" s="116"/>
      <c r="E63" s="115"/>
      <c r="F63" s="114">
        <v>3980</v>
      </c>
      <c r="G63" s="116">
        <v>2157</v>
      </c>
      <c r="H63" s="117"/>
    </row>
    <row r="64" spans="1:8" x14ac:dyDescent="0.25">
      <c r="A64" s="113">
        <f>A62+1</f>
        <v>4</v>
      </c>
      <c r="B64" s="114">
        <f>B63</f>
        <v>3</v>
      </c>
      <c r="C64" s="115" t="s">
        <v>149</v>
      </c>
      <c r="D64" s="116">
        <v>47</v>
      </c>
      <c r="E64" s="115"/>
      <c r="F64" s="114"/>
      <c r="G64" s="116"/>
      <c r="H64" s="117"/>
    </row>
    <row r="65" spans="1:8" x14ac:dyDescent="0.25">
      <c r="A65" s="113">
        <f>A64+1</f>
        <v>5</v>
      </c>
      <c r="B65" s="114">
        <f>B64</f>
        <v>3</v>
      </c>
      <c r="C65" s="115" t="s">
        <v>24</v>
      </c>
      <c r="D65" s="116">
        <v>491</v>
      </c>
      <c r="E65" s="115"/>
      <c r="F65" s="114"/>
      <c r="G65" s="116"/>
      <c r="H65" s="117"/>
    </row>
    <row r="66" spans="1:8" x14ac:dyDescent="0.25">
      <c r="A66" s="113"/>
      <c r="B66" s="114">
        <f>B65+2</f>
        <v>5</v>
      </c>
      <c r="C66" s="115" t="s">
        <v>152</v>
      </c>
      <c r="D66" s="116"/>
      <c r="E66" s="115"/>
      <c r="F66" s="114">
        <v>3982</v>
      </c>
      <c r="G66" s="116">
        <v>731</v>
      </c>
      <c r="H66" s="117"/>
    </row>
    <row r="67" spans="1:8" x14ac:dyDescent="0.25">
      <c r="A67" s="113">
        <f>A65+1</f>
        <v>6</v>
      </c>
      <c r="B67" s="114">
        <f>B66+1</f>
        <v>6</v>
      </c>
      <c r="C67" s="115" t="s">
        <v>157</v>
      </c>
      <c r="D67" s="116">
        <v>479</v>
      </c>
      <c r="E67" s="115"/>
      <c r="F67" s="114"/>
      <c r="G67" s="116"/>
      <c r="H67" s="117"/>
    </row>
    <row r="68" spans="1:8" x14ac:dyDescent="0.25">
      <c r="A68" s="113">
        <f>A67+1</f>
        <v>7</v>
      </c>
      <c r="B68" s="114">
        <f>B67</f>
        <v>6</v>
      </c>
      <c r="C68" s="115" t="s">
        <v>155</v>
      </c>
      <c r="D68" s="116">
        <v>91</v>
      </c>
      <c r="E68" s="115"/>
      <c r="F68" s="114"/>
      <c r="G68" s="116"/>
      <c r="H68" s="117"/>
    </row>
    <row r="69" spans="1:8" x14ac:dyDescent="0.25">
      <c r="A69" s="113">
        <f>A68+1</f>
        <v>8</v>
      </c>
      <c r="B69" s="114">
        <f>B68</f>
        <v>6</v>
      </c>
      <c r="C69" s="115" t="s">
        <v>151</v>
      </c>
      <c r="D69" s="116">
        <v>132</v>
      </c>
      <c r="E69" s="115"/>
      <c r="F69" s="114"/>
      <c r="G69" s="116"/>
      <c r="H69" s="117"/>
    </row>
    <row r="70" spans="1:8" x14ac:dyDescent="0.25">
      <c r="A70" s="113">
        <f>A69+1</f>
        <v>9</v>
      </c>
      <c r="B70" s="114">
        <f>B69</f>
        <v>6</v>
      </c>
      <c r="C70" s="115" t="s">
        <v>151</v>
      </c>
      <c r="D70" s="116">
        <v>50</v>
      </c>
      <c r="E70" s="115"/>
      <c r="F70" s="114"/>
      <c r="G70" s="116"/>
      <c r="H70" s="117"/>
    </row>
    <row r="71" spans="1:8" x14ac:dyDescent="0.25">
      <c r="A71" s="113">
        <f>A70+1</f>
        <v>10</v>
      </c>
      <c r="B71" s="114">
        <f>B70+1</f>
        <v>7</v>
      </c>
      <c r="C71" s="115" t="s">
        <v>150</v>
      </c>
      <c r="D71" s="116">
        <v>234</v>
      </c>
      <c r="E71" s="115"/>
      <c r="F71" s="114"/>
      <c r="G71" s="116"/>
      <c r="H71" s="117"/>
    </row>
    <row r="72" spans="1:8" x14ac:dyDescent="0.25">
      <c r="A72" s="113"/>
      <c r="B72" s="114">
        <f>B71</f>
        <v>7</v>
      </c>
      <c r="C72" s="115" t="s">
        <v>152</v>
      </c>
      <c r="D72" s="116"/>
      <c r="E72" s="115"/>
      <c r="F72" s="114">
        <v>3984</v>
      </c>
      <c r="G72" s="116">
        <v>918</v>
      </c>
      <c r="H72" s="117"/>
    </row>
    <row r="73" spans="1:8" x14ac:dyDescent="0.25">
      <c r="A73" s="113"/>
      <c r="B73" s="114"/>
      <c r="C73" s="115"/>
      <c r="D73" s="116"/>
      <c r="E73" s="115"/>
      <c r="F73" s="114"/>
      <c r="G73" s="116"/>
      <c r="H73" s="117"/>
    </row>
    <row r="74" spans="1:8" x14ac:dyDescent="0.25">
      <c r="A74" s="113"/>
      <c r="B74" s="114"/>
      <c r="C74" s="115"/>
      <c r="D74" s="116"/>
      <c r="E74" s="115"/>
      <c r="F74" s="114"/>
      <c r="G74" s="116"/>
      <c r="H74" s="117"/>
    </row>
    <row r="75" spans="1:8" x14ac:dyDescent="0.25">
      <c r="A75" s="113"/>
      <c r="B75" s="114"/>
      <c r="C75" s="115"/>
      <c r="D75" s="116"/>
      <c r="E75" s="115"/>
      <c r="F75" s="114"/>
      <c r="G75" s="116"/>
      <c r="H75" s="117"/>
    </row>
    <row r="76" spans="1:8" x14ac:dyDescent="0.25">
      <c r="A76" s="113"/>
      <c r="B76" s="114"/>
      <c r="C76" s="115"/>
      <c r="D76" s="116"/>
      <c r="E76" s="115"/>
      <c r="F76" s="114"/>
      <c r="G76" s="116"/>
      <c r="H76" s="117"/>
    </row>
    <row r="77" spans="1:8" x14ac:dyDescent="0.25">
      <c r="A77" s="113"/>
      <c r="B77" s="114"/>
      <c r="C77" s="115"/>
      <c r="D77" s="116"/>
      <c r="E77" s="115"/>
      <c r="F77" s="114"/>
      <c r="G77" s="116"/>
      <c r="H77" s="117"/>
    </row>
    <row r="78" spans="1:8" x14ac:dyDescent="0.25">
      <c r="A78" s="113"/>
      <c r="B78" s="114"/>
      <c r="C78" s="115"/>
      <c r="D78" s="116"/>
      <c r="E78" s="115"/>
      <c r="F78" s="114"/>
      <c r="G78" s="116"/>
      <c r="H78" s="117"/>
    </row>
    <row r="79" spans="1:8" x14ac:dyDescent="0.25">
      <c r="A79" s="113"/>
      <c r="B79" s="114"/>
      <c r="C79" s="115"/>
      <c r="D79" s="116"/>
      <c r="E79" s="115"/>
      <c r="F79" s="114"/>
      <c r="G79" s="116"/>
      <c r="H79" s="117"/>
    </row>
    <row r="80" spans="1:8" x14ac:dyDescent="0.25">
      <c r="A80" s="113"/>
      <c r="B80" s="114"/>
      <c r="C80" s="115"/>
      <c r="D80" s="116"/>
      <c r="E80" s="115"/>
      <c r="F80" s="114"/>
      <c r="G80" s="116"/>
      <c r="H80" s="117"/>
    </row>
    <row r="81" spans="1:8" x14ac:dyDescent="0.25">
      <c r="A81" s="113"/>
      <c r="B81" s="114"/>
      <c r="C81" s="115"/>
      <c r="D81" s="116"/>
      <c r="E81" s="115"/>
      <c r="F81" s="114"/>
      <c r="G81" s="116"/>
      <c r="H81" s="117"/>
    </row>
    <row r="82" spans="1:8" x14ac:dyDescent="0.25">
      <c r="A82" s="113"/>
      <c r="B82" s="114"/>
      <c r="C82" s="115"/>
      <c r="D82" s="116"/>
      <c r="E82" s="115"/>
      <c r="F82" s="114"/>
      <c r="G82" s="116"/>
      <c r="H82" s="117"/>
    </row>
    <row r="85" spans="1:8" ht="30" x14ac:dyDescent="0.25">
      <c r="A85" s="105" t="s">
        <v>140</v>
      </c>
      <c r="B85" s="106" t="s">
        <v>22</v>
      </c>
      <c r="C85" s="106" t="s">
        <v>141</v>
      </c>
      <c r="D85" s="106" t="s">
        <v>142</v>
      </c>
      <c r="E85" s="107" t="s">
        <v>143</v>
      </c>
      <c r="F85" s="106" t="s">
        <v>144</v>
      </c>
      <c r="G85" s="106" t="s">
        <v>145</v>
      </c>
      <c r="H85" s="108" t="s">
        <v>146</v>
      </c>
    </row>
    <row r="86" spans="1:8" x14ac:dyDescent="0.25">
      <c r="A86" s="109"/>
      <c r="B86" s="110"/>
      <c r="C86" s="110"/>
      <c r="D86" s="110"/>
      <c r="E86" s="110"/>
      <c r="F86" s="110"/>
      <c r="G86" s="111" t="s">
        <v>147</v>
      </c>
      <c r="H86" s="112">
        <v>4943.8500000000004</v>
      </c>
    </row>
    <row r="87" spans="1:8" x14ac:dyDescent="0.25">
      <c r="A87" s="113">
        <f>U86</f>
        <v>0</v>
      </c>
      <c r="B87" s="114">
        <f>U87</f>
        <v>0</v>
      </c>
      <c r="C87" s="115" t="s">
        <v>153</v>
      </c>
      <c r="D87" s="116">
        <v>376</v>
      </c>
      <c r="E87" s="115"/>
      <c r="F87" s="114"/>
      <c r="G87" s="116"/>
      <c r="H87" s="117"/>
    </row>
    <row r="88" spans="1:8" x14ac:dyDescent="0.25">
      <c r="A88" s="113">
        <f>A87+1</f>
        <v>1</v>
      </c>
      <c r="B88" s="114">
        <f>B87+1</f>
        <v>1</v>
      </c>
      <c r="C88" s="115" t="s">
        <v>151</v>
      </c>
      <c r="D88" s="116">
        <v>183</v>
      </c>
      <c r="E88" s="115"/>
      <c r="F88" s="114"/>
      <c r="G88" s="116"/>
      <c r="H88" s="117"/>
    </row>
    <row r="89" spans="1:8" x14ac:dyDescent="0.25">
      <c r="A89" s="113">
        <f>A88+1</f>
        <v>2</v>
      </c>
      <c r="B89" s="114">
        <f>B88+1</f>
        <v>2</v>
      </c>
      <c r="C89" s="115" t="s">
        <v>154</v>
      </c>
      <c r="D89" s="116">
        <v>94</v>
      </c>
      <c r="E89" s="115"/>
      <c r="F89" s="114"/>
      <c r="G89" s="116"/>
      <c r="H89" s="117"/>
    </row>
    <row r="90" spans="1:8" x14ac:dyDescent="0.25">
      <c r="A90" s="113">
        <f>A89+1</f>
        <v>3</v>
      </c>
      <c r="B90" s="114">
        <f>B89</f>
        <v>2</v>
      </c>
      <c r="C90" s="115" t="s">
        <v>148</v>
      </c>
      <c r="D90" s="116">
        <v>223</v>
      </c>
      <c r="E90" s="115"/>
      <c r="F90" s="114"/>
      <c r="G90" s="116"/>
      <c r="H90" s="117"/>
    </row>
    <row r="91" spans="1:8" x14ac:dyDescent="0.25">
      <c r="A91" s="113"/>
      <c r="B91" s="114">
        <f>B90+1</f>
        <v>3</v>
      </c>
      <c r="C91" s="115" t="s">
        <v>152</v>
      </c>
      <c r="D91" s="116"/>
      <c r="E91" s="115"/>
      <c r="F91" s="114">
        <v>4064</v>
      </c>
      <c r="G91" s="116">
        <v>1772</v>
      </c>
      <c r="H91" s="117"/>
    </row>
    <row r="92" spans="1:8" x14ac:dyDescent="0.25">
      <c r="A92" s="113">
        <f>A90+1</f>
        <v>4</v>
      </c>
      <c r="B92" s="114">
        <f>B91</f>
        <v>3</v>
      </c>
      <c r="C92" s="115" t="s">
        <v>156</v>
      </c>
      <c r="D92" s="116">
        <v>466</v>
      </c>
      <c r="E92" s="115"/>
      <c r="F92" s="114"/>
      <c r="G92" s="116"/>
      <c r="H92" s="117"/>
    </row>
    <row r="93" spans="1:8" x14ac:dyDescent="0.25">
      <c r="A93" s="113">
        <f>A92+1</f>
        <v>5</v>
      </c>
      <c r="B93" s="114">
        <f>B92</f>
        <v>3</v>
      </c>
      <c r="C93" s="115" t="s">
        <v>157</v>
      </c>
      <c r="D93" s="116">
        <v>492</v>
      </c>
      <c r="E93" s="115"/>
      <c r="F93" s="114"/>
      <c r="G93" s="116"/>
      <c r="H93" s="117"/>
    </row>
    <row r="94" spans="1:8" x14ac:dyDescent="0.25">
      <c r="A94" s="113"/>
      <c r="B94" s="114">
        <f>B93+2</f>
        <v>5</v>
      </c>
      <c r="C94" s="115" t="s">
        <v>152</v>
      </c>
      <c r="D94" s="116"/>
      <c r="E94" s="115"/>
      <c r="F94" s="114">
        <v>4066</v>
      </c>
      <c r="G94" s="116">
        <v>2474</v>
      </c>
      <c r="H94" s="117"/>
    </row>
    <row r="95" spans="1:8" x14ac:dyDescent="0.25">
      <c r="A95" s="113">
        <f>A93+1</f>
        <v>6</v>
      </c>
      <c r="B95" s="114">
        <f>B94+1</f>
        <v>6</v>
      </c>
      <c r="C95" s="115" t="s">
        <v>150</v>
      </c>
      <c r="D95" s="116">
        <v>152</v>
      </c>
      <c r="E95" s="115"/>
      <c r="F95" s="114"/>
      <c r="G95" s="116"/>
      <c r="H95" s="117"/>
    </row>
    <row r="96" spans="1:8" x14ac:dyDescent="0.25">
      <c r="A96" s="113">
        <f>A95+1</f>
        <v>7</v>
      </c>
      <c r="B96" s="114">
        <f>B95</f>
        <v>6</v>
      </c>
      <c r="C96" s="115" t="s">
        <v>156</v>
      </c>
      <c r="D96" s="116">
        <v>168</v>
      </c>
      <c r="E96" s="115"/>
      <c r="F96" s="114"/>
      <c r="G96" s="116"/>
      <c r="H96" s="117"/>
    </row>
    <row r="97" spans="1:8" x14ac:dyDescent="0.25">
      <c r="A97" s="113">
        <f>A96+1</f>
        <v>8</v>
      </c>
      <c r="B97" s="114">
        <f>B96</f>
        <v>6</v>
      </c>
      <c r="C97" s="115" t="s">
        <v>157</v>
      </c>
      <c r="D97" s="116">
        <v>226</v>
      </c>
      <c r="E97" s="115"/>
      <c r="F97" s="114"/>
      <c r="G97" s="116"/>
      <c r="H97" s="117"/>
    </row>
    <row r="98" spans="1:8" x14ac:dyDescent="0.25">
      <c r="A98" s="113">
        <f>A97+1</f>
        <v>9</v>
      </c>
      <c r="B98" s="114">
        <f>B97</f>
        <v>6</v>
      </c>
      <c r="C98" s="115" t="s">
        <v>148</v>
      </c>
      <c r="D98" s="116">
        <v>423</v>
      </c>
      <c r="E98" s="115"/>
      <c r="F98" s="114"/>
      <c r="G98" s="116"/>
      <c r="H98" s="117"/>
    </row>
    <row r="99" spans="1:8" x14ac:dyDescent="0.25">
      <c r="A99" s="113">
        <f>A98+1</f>
        <v>10</v>
      </c>
      <c r="B99" s="114">
        <f>B98+1</f>
        <v>7</v>
      </c>
      <c r="C99" s="115" t="s">
        <v>24</v>
      </c>
      <c r="D99" s="116">
        <v>61</v>
      </c>
      <c r="E99" s="115"/>
      <c r="F99" s="114"/>
      <c r="G99" s="116"/>
      <c r="H99" s="117"/>
    </row>
    <row r="100" spans="1:8" x14ac:dyDescent="0.25">
      <c r="A100" s="113"/>
      <c r="B100" s="114">
        <f>B99</f>
        <v>7</v>
      </c>
      <c r="C100" s="115" t="s">
        <v>152</v>
      </c>
      <c r="D100" s="116"/>
      <c r="E100" s="115"/>
      <c r="F100" s="114">
        <v>4068</v>
      </c>
      <c r="G100" s="116">
        <v>895</v>
      </c>
      <c r="H100" s="117"/>
    </row>
    <row r="101" spans="1:8" x14ac:dyDescent="0.25">
      <c r="A101" s="113"/>
      <c r="B101" s="114"/>
      <c r="C101" s="115"/>
      <c r="D101" s="116"/>
      <c r="E101" s="115"/>
      <c r="F101" s="114"/>
      <c r="G101" s="116"/>
      <c r="H101" s="117"/>
    </row>
    <row r="102" spans="1:8" x14ac:dyDescent="0.25">
      <c r="A102" s="113"/>
      <c r="B102" s="114"/>
      <c r="C102" s="115"/>
      <c r="D102" s="116"/>
      <c r="E102" s="115"/>
      <c r="F102" s="114"/>
      <c r="G102" s="116"/>
      <c r="H102" s="117"/>
    </row>
    <row r="103" spans="1:8" x14ac:dyDescent="0.25">
      <c r="A103" s="113"/>
      <c r="B103" s="114"/>
      <c r="C103" s="115"/>
      <c r="D103" s="116"/>
      <c r="E103" s="115"/>
      <c r="F103" s="114"/>
      <c r="G103" s="116"/>
      <c r="H103" s="117"/>
    </row>
    <row r="104" spans="1:8" x14ac:dyDescent="0.25">
      <c r="A104" s="113"/>
      <c r="B104" s="114"/>
      <c r="C104" s="115"/>
      <c r="D104" s="116"/>
      <c r="E104" s="115"/>
      <c r="F104" s="114"/>
      <c r="G104" s="116"/>
      <c r="H104" s="117"/>
    </row>
    <row r="105" spans="1:8" x14ac:dyDescent="0.25">
      <c r="A105" s="113"/>
      <c r="B105" s="114"/>
      <c r="C105" s="115"/>
      <c r="D105" s="116"/>
      <c r="E105" s="115"/>
      <c r="F105" s="114"/>
      <c r="G105" s="116"/>
      <c r="H105" s="117"/>
    </row>
    <row r="106" spans="1:8" x14ac:dyDescent="0.25">
      <c r="A106" s="113"/>
      <c r="B106" s="114"/>
      <c r="C106" s="115"/>
      <c r="D106" s="116"/>
      <c r="E106" s="115"/>
      <c r="F106" s="114"/>
      <c r="G106" s="116"/>
      <c r="H106" s="117"/>
    </row>
    <row r="107" spans="1:8" x14ac:dyDescent="0.25">
      <c r="A107" s="113"/>
      <c r="B107" s="114"/>
      <c r="C107" s="115"/>
      <c r="D107" s="116"/>
      <c r="E107" s="115"/>
      <c r="F107" s="114"/>
      <c r="G107" s="116"/>
      <c r="H107" s="117"/>
    </row>
    <row r="108" spans="1:8" x14ac:dyDescent="0.25">
      <c r="A108" s="113"/>
      <c r="B108" s="114"/>
      <c r="C108" s="115"/>
      <c r="D108" s="116"/>
      <c r="E108" s="115"/>
      <c r="F108" s="114"/>
      <c r="G108" s="116"/>
      <c r="H108" s="117"/>
    </row>
    <row r="109" spans="1:8" x14ac:dyDescent="0.25">
      <c r="A109" s="113"/>
      <c r="B109" s="114"/>
      <c r="C109" s="115"/>
      <c r="D109" s="116"/>
      <c r="E109" s="115"/>
      <c r="F109" s="114"/>
      <c r="G109" s="116"/>
      <c r="H109" s="117"/>
    </row>
    <row r="110" spans="1:8" x14ac:dyDescent="0.25">
      <c r="A110" s="113"/>
      <c r="B110" s="114"/>
      <c r="C110" s="115"/>
      <c r="D110" s="116"/>
      <c r="E110" s="115"/>
      <c r="F110" s="114"/>
      <c r="G110" s="116"/>
      <c r="H110" s="117"/>
    </row>
    <row r="113" spans="1:8" ht="30" x14ac:dyDescent="0.25">
      <c r="A113" s="105" t="s">
        <v>140</v>
      </c>
      <c r="B113" s="106" t="s">
        <v>22</v>
      </c>
      <c r="C113" s="106" t="s">
        <v>141</v>
      </c>
      <c r="D113" s="106" t="s">
        <v>142</v>
      </c>
      <c r="E113" s="107" t="s">
        <v>143</v>
      </c>
      <c r="F113" s="106" t="s">
        <v>144</v>
      </c>
      <c r="G113" s="106" t="s">
        <v>145</v>
      </c>
      <c r="H113" s="108" t="s">
        <v>146</v>
      </c>
    </row>
    <row r="114" spans="1:8" x14ac:dyDescent="0.25">
      <c r="A114" s="109"/>
      <c r="B114" s="110"/>
      <c r="C114" s="110"/>
      <c r="D114" s="110"/>
      <c r="E114" s="110"/>
      <c r="F114" s="110"/>
      <c r="G114" s="111" t="s">
        <v>147</v>
      </c>
      <c r="H114" s="112">
        <v>5410.57</v>
      </c>
    </row>
    <row r="115" spans="1:8" x14ac:dyDescent="0.25">
      <c r="A115" s="113">
        <f>U114</f>
        <v>0</v>
      </c>
      <c r="B115" s="114">
        <f>U115</f>
        <v>0</v>
      </c>
      <c r="C115" s="115" t="s">
        <v>157</v>
      </c>
      <c r="D115" s="116">
        <v>358</v>
      </c>
      <c r="E115" s="115"/>
      <c r="F115" s="114"/>
      <c r="G115" s="116"/>
      <c r="H115" s="117"/>
    </row>
    <row r="116" spans="1:8" x14ac:dyDescent="0.25">
      <c r="A116" s="113">
        <f>A115+1</f>
        <v>1</v>
      </c>
      <c r="B116" s="114">
        <f>B115+1</f>
        <v>1</v>
      </c>
      <c r="C116" s="115" t="s">
        <v>148</v>
      </c>
      <c r="D116" s="116">
        <v>43</v>
      </c>
      <c r="E116" s="115"/>
      <c r="F116" s="114"/>
      <c r="G116" s="116"/>
      <c r="H116" s="117"/>
    </row>
    <row r="117" spans="1:8" x14ac:dyDescent="0.25">
      <c r="A117" s="113">
        <f>A116+1</f>
        <v>2</v>
      </c>
      <c r="B117" s="114">
        <f>B116+1</f>
        <v>2</v>
      </c>
      <c r="C117" s="115" t="s">
        <v>156</v>
      </c>
      <c r="D117" s="116">
        <v>472</v>
      </c>
      <c r="E117" s="115"/>
      <c r="F117" s="114"/>
      <c r="G117" s="116"/>
      <c r="H117" s="117"/>
    </row>
    <row r="118" spans="1:8" x14ac:dyDescent="0.25">
      <c r="A118" s="113">
        <f>A117+1</f>
        <v>3</v>
      </c>
      <c r="B118" s="114">
        <f>B117</f>
        <v>2</v>
      </c>
      <c r="C118" s="115" t="s">
        <v>149</v>
      </c>
      <c r="D118" s="116">
        <v>151</v>
      </c>
      <c r="E118" s="115"/>
      <c r="F118" s="114"/>
      <c r="G118" s="116"/>
      <c r="H118" s="117"/>
    </row>
    <row r="119" spans="1:8" x14ac:dyDescent="0.25">
      <c r="A119" s="113"/>
      <c r="B119" s="114">
        <f>B118+1</f>
        <v>3</v>
      </c>
      <c r="C119" s="115" t="s">
        <v>152</v>
      </c>
      <c r="D119" s="116"/>
      <c r="E119" s="115"/>
      <c r="F119" s="114">
        <v>4148</v>
      </c>
      <c r="G119" s="116">
        <v>1307</v>
      </c>
      <c r="H119" s="117"/>
    </row>
    <row r="120" spans="1:8" x14ac:dyDescent="0.25">
      <c r="A120" s="113">
        <f>A118+1</f>
        <v>4</v>
      </c>
      <c r="B120" s="114">
        <f>B119</f>
        <v>3</v>
      </c>
      <c r="C120" s="115" t="s">
        <v>156</v>
      </c>
      <c r="D120" s="116">
        <v>33</v>
      </c>
      <c r="E120" s="115"/>
      <c r="F120" s="114"/>
      <c r="G120" s="116"/>
      <c r="H120" s="117"/>
    </row>
    <row r="121" spans="1:8" x14ac:dyDescent="0.25">
      <c r="A121" s="113">
        <f>A120+1</f>
        <v>5</v>
      </c>
      <c r="B121" s="114">
        <f>B120</f>
        <v>3</v>
      </c>
      <c r="C121" s="115" t="s">
        <v>156</v>
      </c>
      <c r="D121" s="116">
        <v>431</v>
      </c>
      <c r="E121" s="115"/>
      <c r="F121" s="114"/>
      <c r="G121" s="116"/>
      <c r="H121" s="117"/>
    </row>
    <row r="122" spans="1:8" x14ac:dyDescent="0.25">
      <c r="A122" s="113"/>
      <c r="B122" s="114">
        <f>B121+2</f>
        <v>5</v>
      </c>
      <c r="C122" s="115" t="s">
        <v>152</v>
      </c>
      <c r="D122" s="116"/>
      <c r="E122" s="115"/>
      <c r="F122" s="114">
        <v>4150</v>
      </c>
      <c r="G122" s="116">
        <v>574</v>
      </c>
      <c r="H122" s="117"/>
    </row>
    <row r="123" spans="1:8" x14ac:dyDescent="0.25">
      <c r="A123" s="113">
        <f>A121+1</f>
        <v>6</v>
      </c>
      <c r="B123" s="114">
        <f>B122+1</f>
        <v>6</v>
      </c>
      <c r="C123" s="115" t="s">
        <v>151</v>
      </c>
      <c r="D123" s="116">
        <v>495</v>
      </c>
      <c r="E123" s="115"/>
      <c r="F123" s="114"/>
      <c r="G123" s="116"/>
      <c r="H123" s="117"/>
    </row>
    <row r="124" spans="1:8" x14ac:dyDescent="0.25">
      <c r="A124" s="113">
        <f>A123+1</f>
        <v>7</v>
      </c>
      <c r="B124" s="114">
        <f>B123</f>
        <v>6</v>
      </c>
      <c r="C124" s="115" t="s">
        <v>24</v>
      </c>
      <c r="D124" s="116">
        <v>72</v>
      </c>
      <c r="E124" s="115"/>
      <c r="F124" s="114"/>
      <c r="G124" s="116"/>
      <c r="H124" s="117"/>
    </row>
    <row r="125" spans="1:8" x14ac:dyDescent="0.25">
      <c r="A125" s="113">
        <f>A124+1</f>
        <v>8</v>
      </c>
      <c r="B125" s="114">
        <f>B124</f>
        <v>6</v>
      </c>
      <c r="C125" s="115" t="s">
        <v>148</v>
      </c>
      <c r="D125" s="116">
        <v>414</v>
      </c>
      <c r="E125" s="115"/>
      <c r="F125" s="114"/>
      <c r="G125" s="116"/>
      <c r="H125" s="117"/>
    </row>
    <row r="126" spans="1:8" x14ac:dyDescent="0.25">
      <c r="A126" s="113">
        <f>A125+1</f>
        <v>9</v>
      </c>
      <c r="B126" s="114">
        <f>B125</f>
        <v>6</v>
      </c>
      <c r="C126" s="115" t="s">
        <v>150</v>
      </c>
      <c r="D126" s="116">
        <v>298</v>
      </c>
      <c r="E126" s="115"/>
      <c r="F126" s="114"/>
      <c r="G126" s="116"/>
      <c r="H126" s="117"/>
    </row>
    <row r="127" spans="1:8" x14ac:dyDescent="0.25">
      <c r="A127" s="113">
        <f>A126+1</f>
        <v>10</v>
      </c>
      <c r="B127" s="114">
        <f>B126+1</f>
        <v>7</v>
      </c>
      <c r="C127" s="115" t="s">
        <v>149</v>
      </c>
      <c r="D127" s="116">
        <v>395</v>
      </c>
      <c r="E127" s="115"/>
      <c r="F127" s="114"/>
      <c r="G127" s="116"/>
      <c r="H127" s="117"/>
    </row>
    <row r="128" spans="1:8" x14ac:dyDescent="0.25">
      <c r="A128" s="113"/>
      <c r="B128" s="114">
        <f>B127</f>
        <v>7</v>
      </c>
      <c r="C128" s="115" t="s">
        <v>152</v>
      </c>
      <c r="D128" s="116"/>
      <c r="E128" s="115"/>
      <c r="F128" s="114">
        <v>4152</v>
      </c>
      <c r="G128" s="116">
        <v>2152</v>
      </c>
      <c r="H128" s="117"/>
    </row>
    <row r="129" spans="1:8" x14ac:dyDescent="0.25">
      <c r="A129" s="113"/>
      <c r="B129" s="114"/>
      <c r="C129" s="115"/>
      <c r="D129" s="116"/>
      <c r="E129" s="115"/>
      <c r="F129" s="114"/>
      <c r="G129" s="116"/>
      <c r="H129" s="117"/>
    </row>
    <row r="130" spans="1:8" x14ac:dyDescent="0.25">
      <c r="A130" s="113"/>
      <c r="B130" s="114"/>
      <c r="C130" s="115"/>
      <c r="D130" s="116"/>
      <c r="E130" s="115"/>
      <c r="F130" s="114"/>
      <c r="G130" s="116"/>
      <c r="H130" s="117"/>
    </row>
    <row r="131" spans="1:8" x14ac:dyDescent="0.25">
      <c r="A131" s="113"/>
      <c r="B131" s="114"/>
      <c r="C131" s="115"/>
      <c r="D131" s="116"/>
      <c r="E131" s="115"/>
      <c r="F131" s="114"/>
      <c r="G131" s="116"/>
      <c r="H131" s="117"/>
    </row>
    <row r="132" spans="1:8" x14ac:dyDescent="0.25">
      <c r="A132" s="113"/>
      <c r="B132" s="114"/>
      <c r="C132" s="115"/>
      <c r="D132" s="116"/>
      <c r="E132" s="115"/>
      <c r="F132" s="114"/>
      <c r="G132" s="116"/>
      <c r="H132" s="117"/>
    </row>
    <row r="133" spans="1:8" x14ac:dyDescent="0.25">
      <c r="A133" s="113"/>
      <c r="B133" s="114"/>
      <c r="C133" s="115"/>
      <c r="D133" s="116"/>
      <c r="E133" s="115"/>
      <c r="F133" s="114"/>
      <c r="G133" s="116"/>
      <c r="H133" s="117"/>
    </row>
    <row r="134" spans="1:8" x14ac:dyDescent="0.25">
      <c r="A134" s="113"/>
      <c r="B134" s="114"/>
      <c r="C134" s="115"/>
      <c r="D134" s="116"/>
      <c r="E134" s="115"/>
      <c r="F134" s="114"/>
      <c r="G134" s="116"/>
      <c r="H134" s="117"/>
    </row>
    <row r="135" spans="1:8" x14ac:dyDescent="0.25">
      <c r="A135" s="113"/>
      <c r="B135" s="114"/>
      <c r="C135" s="115"/>
      <c r="D135" s="116"/>
      <c r="E135" s="115"/>
      <c r="F135" s="114"/>
      <c r="G135" s="116"/>
      <c r="H135" s="117"/>
    </row>
    <row r="136" spans="1:8" x14ac:dyDescent="0.25">
      <c r="A136" s="113"/>
      <c r="B136" s="114"/>
      <c r="C136" s="115"/>
      <c r="D136" s="116"/>
      <c r="E136" s="115"/>
      <c r="F136" s="114"/>
      <c r="G136" s="116"/>
      <c r="H136" s="117"/>
    </row>
    <row r="137" spans="1:8" x14ac:dyDescent="0.25">
      <c r="A137" s="113"/>
      <c r="B137" s="114"/>
      <c r="C137" s="115"/>
      <c r="D137" s="116"/>
      <c r="E137" s="115"/>
      <c r="F137" s="114"/>
      <c r="G137" s="116"/>
      <c r="H137" s="117"/>
    </row>
    <row r="138" spans="1:8" x14ac:dyDescent="0.25">
      <c r="A138" s="113"/>
      <c r="B138" s="114"/>
      <c r="C138" s="115"/>
      <c r="D138" s="116"/>
      <c r="E138" s="115"/>
      <c r="F138" s="114"/>
      <c r="G138" s="116"/>
      <c r="H138" s="117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26"/>
  <sheetViews>
    <sheetView zoomScale="115" zoomScaleNormal="115" workbookViewId="0">
      <selection activeCell="D2" sqref="D2"/>
    </sheetView>
  </sheetViews>
  <sheetFormatPr defaultRowHeight="15" x14ac:dyDescent="0.25"/>
  <cols>
    <col min="1" max="1" width="17.5703125" bestFit="1" customWidth="1"/>
    <col min="2" max="2" width="2.28515625" customWidth="1"/>
    <col min="3" max="3" width="22.28515625" bestFit="1" customWidth="1"/>
    <col min="4" max="4" width="10.140625" bestFit="1" customWidth="1"/>
    <col min="6" max="6" width="15.85546875" customWidth="1"/>
  </cols>
  <sheetData>
    <row r="1" spans="1:7" ht="45" x14ac:dyDescent="0.25">
      <c r="A1" s="123" t="s">
        <v>200</v>
      </c>
      <c r="B1" s="124"/>
      <c r="C1" s="124"/>
      <c r="D1" s="124"/>
      <c r="E1" s="124"/>
      <c r="F1" s="124"/>
      <c r="G1" s="125"/>
    </row>
    <row r="2" spans="1:7" x14ac:dyDescent="0.25">
      <c r="A2" s="197" t="s">
        <v>194</v>
      </c>
      <c r="C2" s="197" t="str">
        <f>"Total "&amp;A2</f>
        <v>Total Credit Card Sales</v>
      </c>
      <c r="D2" s="104"/>
    </row>
    <row r="3" spans="1:7" x14ac:dyDescent="0.25">
      <c r="A3" s="96">
        <v>82.31</v>
      </c>
      <c r="C3" s="197" t="str">
        <f>"Total "&amp;A11</f>
        <v>Total Credit Card Refunds</v>
      </c>
      <c r="D3" s="104"/>
    </row>
    <row r="4" spans="1:7" x14ac:dyDescent="0.25">
      <c r="A4" s="96">
        <v>38.18</v>
      </c>
      <c r="C4" s="197" t="s">
        <v>196</v>
      </c>
      <c r="D4" s="104"/>
      <c r="F4" s="144" t="s">
        <v>321</v>
      </c>
    </row>
    <row r="5" spans="1:7" x14ac:dyDescent="0.25">
      <c r="A5" s="96">
        <v>249.33</v>
      </c>
      <c r="C5" s="197" t="s">
        <v>197</v>
      </c>
      <c r="D5" s="104"/>
      <c r="F5" s="145">
        <v>1.95E-2</v>
      </c>
    </row>
    <row r="6" spans="1:7" x14ac:dyDescent="0.25">
      <c r="A6" s="96">
        <v>46.8</v>
      </c>
      <c r="C6" s="197" t="s">
        <v>199</v>
      </c>
      <c r="D6" s="104"/>
      <c r="F6" s="263">
        <f>F5</f>
        <v>1.95E-2</v>
      </c>
    </row>
    <row r="7" spans="1:7" x14ac:dyDescent="0.25">
      <c r="A7" s="96">
        <v>146.5</v>
      </c>
      <c r="F7" s="92" t="s">
        <v>202</v>
      </c>
    </row>
    <row r="8" spans="1:7" x14ac:dyDescent="0.25">
      <c r="A8" s="96">
        <v>78.8</v>
      </c>
      <c r="F8" s="148"/>
    </row>
    <row r="9" spans="1:7" x14ac:dyDescent="0.25">
      <c r="A9" s="96">
        <v>470.15</v>
      </c>
    </row>
    <row r="10" spans="1:7" x14ac:dyDescent="0.25">
      <c r="A10" s="96">
        <v>320.89999999999998</v>
      </c>
    </row>
    <row r="11" spans="1:7" x14ac:dyDescent="0.25">
      <c r="A11" s="197" t="s">
        <v>195</v>
      </c>
    </row>
    <row r="12" spans="1:7" x14ac:dyDescent="0.25">
      <c r="A12" s="96">
        <v>43.83</v>
      </c>
    </row>
    <row r="13" spans="1:7" x14ac:dyDescent="0.25">
      <c r="A13" s="96">
        <v>85.95</v>
      </c>
    </row>
    <row r="14" spans="1:7" x14ac:dyDescent="0.25">
      <c r="A14" s="146"/>
    </row>
    <row r="15" spans="1:7" ht="30" x14ac:dyDescent="0.25">
      <c r="A15" s="123" t="s">
        <v>201</v>
      </c>
      <c r="B15" s="124"/>
      <c r="C15" s="124"/>
      <c r="D15" s="124"/>
      <c r="E15" s="124"/>
      <c r="F15" s="124"/>
      <c r="G15" s="125"/>
    </row>
    <row r="17" spans="1:7" ht="45" x14ac:dyDescent="0.25">
      <c r="A17" s="147" t="s">
        <v>161</v>
      </c>
      <c r="B17" s="147"/>
      <c r="C17" s="147"/>
      <c r="D17" s="147"/>
      <c r="E17" s="147"/>
      <c r="F17" s="147"/>
      <c r="G17" s="147"/>
    </row>
    <row r="18" spans="1:7" x14ac:dyDescent="0.25">
      <c r="C18" s="92" t="s">
        <v>204</v>
      </c>
      <c r="D18" s="92">
        <v>5</v>
      </c>
      <c r="E18" s="40"/>
      <c r="F18" s="40"/>
    </row>
    <row r="19" spans="1:7" x14ac:dyDescent="0.25">
      <c r="C19" s="92" t="s">
        <v>205</v>
      </c>
      <c r="D19" s="96">
        <v>20</v>
      </c>
      <c r="E19" s="40"/>
      <c r="F19" s="40"/>
    </row>
    <row r="20" spans="1:7" x14ac:dyDescent="0.25">
      <c r="C20" s="92" t="s">
        <v>206</v>
      </c>
      <c r="D20" s="104"/>
      <c r="E20" s="40"/>
      <c r="F20" s="144" t="s">
        <v>203</v>
      </c>
    </row>
    <row r="21" spans="1:7" x14ac:dyDescent="0.25">
      <c r="C21" s="92" t="s">
        <v>207</v>
      </c>
      <c r="D21" s="104"/>
      <c r="E21" s="40"/>
      <c r="F21" s="149">
        <v>8.2500000000000004E-2</v>
      </c>
    </row>
    <row r="22" spans="1:7" x14ac:dyDescent="0.25">
      <c r="A22" t="s">
        <v>209</v>
      </c>
      <c r="C22" s="92" t="s">
        <v>208</v>
      </c>
      <c r="D22" s="104"/>
      <c r="E22" s="40" t="s">
        <v>210</v>
      </c>
    </row>
    <row r="24" spans="1:7" x14ac:dyDescent="0.25">
      <c r="E24" s="40"/>
      <c r="F24" s="144" t="s">
        <v>198</v>
      </c>
    </row>
    <row r="25" spans="1:7" x14ac:dyDescent="0.25">
      <c r="C25" s="92" t="s">
        <v>211</v>
      </c>
      <c r="D25" s="103"/>
      <c r="E25" s="40"/>
      <c r="F25" s="149">
        <v>3.5000000000000003E-2</v>
      </c>
    </row>
    <row r="26" spans="1:7" x14ac:dyDescent="0.25">
      <c r="C26" s="92" t="s">
        <v>199</v>
      </c>
      <c r="D26" s="10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6"/>
  <sheetViews>
    <sheetView workbookViewId="0"/>
  </sheetViews>
  <sheetFormatPr defaultRowHeight="15" x14ac:dyDescent="0.25"/>
  <cols>
    <col min="1" max="1" width="17.5703125" bestFit="1" customWidth="1"/>
    <col min="2" max="2" width="2.28515625" customWidth="1"/>
    <col min="3" max="3" width="22.28515625" bestFit="1" customWidth="1"/>
    <col min="4" max="4" width="10.140625" bestFit="1" customWidth="1"/>
    <col min="6" max="6" width="14.7109375" bestFit="1" customWidth="1"/>
  </cols>
  <sheetData>
    <row r="1" spans="1:7" ht="45" x14ac:dyDescent="0.25">
      <c r="A1" s="123" t="s">
        <v>200</v>
      </c>
      <c r="B1" s="124"/>
      <c r="C1" s="124"/>
      <c r="D1" s="124"/>
      <c r="E1" s="124"/>
      <c r="F1" s="124"/>
      <c r="G1" s="125"/>
    </row>
    <row r="2" spans="1:7" x14ac:dyDescent="0.25">
      <c r="A2" s="92" t="s">
        <v>194</v>
      </c>
      <c r="C2" s="92" t="str">
        <f>"Total "&amp;A2</f>
        <v>Total Credit Card Sales</v>
      </c>
      <c r="D2" s="104">
        <f>SUM(A3:A10)</f>
        <v>1432.9700000000003</v>
      </c>
    </row>
    <row r="3" spans="1:7" x14ac:dyDescent="0.25">
      <c r="A3" s="96">
        <v>82.31</v>
      </c>
      <c r="C3" s="92" t="str">
        <f>"Total "&amp;A11</f>
        <v>Total Credit Card Refunds</v>
      </c>
      <c r="D3" s="104">
        <f>SUM(A12:A13)</f>
        <v>129.78</v>
      </c>
    </row>
    <row r="4" spans="1:7" x14ac:dyDescent="0.25">
      <c r="A4" s="96">
        <v>38.18</v>
      </c>
      <c r="C4" s="92" t="s">
        <v>196</v>
      </c>
      <c r="D4" s="104">
        <f>D2-D3</f>
        <v>1303.1900000000003</v>
      </c>
      <c r="F4" s="144" t="s">
        <v>198</v>
      </c>
    </row>
    <row r="5" spans="1:7" x14ac:dyDescent="0.25">
      <c r="A5" s="96">
        <v>249.33</v>
      </c>
      <c r="C5" s="92" t="s">
        <v>197</v>
      </c>
      <c r="D5" s="104">
        <f>ROUND(D4*F5,2)</f>
        <v>25.41</v>
      </c>
      <c r="F5" s="145">
        <v>1.95E-2</v>
      </c>
    </row>
    <row r="6" spans="1:7" x14ac:dyDescent="0.25">
      <c r="A6" s="96">
        <v>46.8</v>
      </c>
      <c r="C6" s="92" t="s">
        <v>199</v>
      </c>
      <c r="D6" s="104">
        <f>D4-D5</f>
        <v>1277.7800000000002</v>
      </c>
    </row>
    <row r="7" spans="1:7" x14ac:dyDescent="0.25">
      <c r="A7" s="96">
        <v>146.5</v>
      </c>
      <c r="F7" s="92" t="s">
        <v>202</v>
      </c>
    </row>
    <row r="8" spans="1:7" x14ac:dyDescent="0.25">
      <c r="A8" s="96">
        <v>78.8</v>
      </c>
      <c r="F8" s="148">
        <f>D4*F5</f>
        <v>25.412205000000004</v>
      </c>
    </row>
    <row r="9" spans="1:7" x14ac:dyDescent="0.25">
      <c r="A9" s="96">
        <v>470.15</v>
      </c>
    </row>
    <row r="10" spans="1:7" x14ac:dyDescent="0.25">
      <c r="A10" s="96">
        <v>320.89999999999998</v>
      </c>
    </row>
    <row r="11" spans="1:7" x14ac:dyDescent="0.25">
      <c r="A11" s="92" t="s">
        <v>195</v>
      </c>
    </row>
    <row r="12" spans="1:7" x14ac:dyDescent="0.25">
      <c r="A12" s="96">
        <v>43.83</v>
      </c>
    </row>
    <row r="13" spans="1:7" x14ac:dyDescent="0.25">
      <c r="A13" s="96">
        <v>85.95</v>
      </c>
    </row>
    <row r="14" spans="1:7" x14ac:dyDescent="0.25">
      <c r="A14" s="146"/>
    </row>
    <row r="15" spans="1:7" ht="30" x14ac:dyDescent="0.25">
      <c r="A15" s="123" t="s">
        <v>201</v>
      </c>
      <c r="B15" s="124"/>
      <c r="C15" s="124"/>
      <c r="D15" s="124"/>
      <c r="E15" s="124"/>
      <c r="F15" s="124"/>
      <c r="G15" s="125"/>
    </row>
    <row r="17" spans="1:7" ht="45" x14ac:dyDescent="0.25">
      <c r="A17" s="147" t="s">
        <v>161</v>
      </c>
      <c r="B17" s="147"/>
      <c r="C17" s="147"/>
      <c r="D17" s="147"/>
      <c r="E17" s="147"/>
      <c r="F17" s="147"/>
      <c r="G17" s="147"/>
    </row>
    <row r="18" spans="1:7" x14ac:dyDescent="0.25">
      <c r="C18" s="92" t="s">
        <v>204</v>
      </c>
      <c r="D18" s="92">
        <v>5</v>
      </c>
      <c r="E18" s="40"/>
      <c r="F18" s="40"/>
    </row>
    <row r="19" spans="1:7" x14ac:dyDescent="0.25">
      <c r="C19" s="92" t="s">
        <v>205</v>
      </c>
      <c r="D19" s="92">
        <v>20</v>
      </c>
      <c r="E19" s="40"/>
      <c r="F19" s="40"/>
    </row>
    <row r="20" spans="1:7" x14ac:dyDescent="0.25">
      <c r="C20" s="92" t="s">
        <v>206</v>
      </c>
      <c r="D20" s="103">
        <f>D19*D18</f>
        <v>100</v>
      </c>
      <c r="E20" s="40"/>
      <c r="F20" s="144" t="s">
        <v>203</v>
      </c>
    </row>
    <row r="21" spans="1:7" x14ac:dyDescent="0.25">
      <c r="C21" s="92" t="s">
        <v>207</v>
      </c>
      <c r="D21" s="103">
        <f>ROUND(D20*F21,2)</f>
        <v>8.25</v>
      </c>
      <c r="E21" s="40"/>
      <c r="F21" s="149">
        <v>8.2500000000000004E-2</v>
      </c>
    </row>
    <row r="22" spans="1:7" x14ac:dyDescent="0.25">
      <c r="A22" t="s">
        <v>209</v>
      </c>
      <c r="C22" s="92" t="s">
        <v>208</v>
      </c>
      <c r="D22" s="103">
        <f>SUM(D20:D21)</f>
        <v>108.25</v>
      </c>
      <c r="E22" s="40" t="s">
        <v>210</v>
      </c>
    </row>
    <row r="24" spans="1:7" x14ac:dyDescent="0.25">
      <c r="E24" s="40"/>
      <c r="F24" s="144" t="s">
        <v>198</v>
      </c>
    </row>
    <row r="25" spans="1:7" x14ac:dyDescent="0.25">
      <c r="C25" s="92" t="s">
        <v>211</v>
      </c>
      <c r="D25" s="103">
        <f>ROUND(D22*F25,2)</f>
        <v>3.79</v>
      </c>
      <c r="E25" s="40"/>
      <c r="F25" s="149">
        <v>3.5000000000000003E-2</v>
      </c>
    </row>
    <row r="26" spans="1:7" x14ac:dyDescent="0.25">
      <c r="C26" s="92" t="s">
        <v>199</v>
      </c>
      <c r="D26" s="103">
        <f>D22-D25</f>
        <v>104.46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K24"/>
  <sheetViews>
    <sheetView workbookViewId="0">
      <selection activeCell="I2" sqref="I2:K2"/>
    </sheetView>
  </sheetViews>
  <sheetFormatPr defaultRowHeight="15" x14ac:dyDescent="0.25"/>
  <cols>
    <col min="1" max="1" width="17.7109375" customWidth="1"/>
  </cols>
  <sheetData>
    <row r="1" spans="1:11" ht="23.25" x14ac:dyDescent="0.35">
      <c r="A1" s="129" t="s">
        <v>162</v>
      </c>
      <c r="B1" s="130"/>
      <c r="C1" s="130"/>
      <c r="D1" s="130"/>
      <c r="E1" s="130"/>
      <c r="F1" s="130"/>
      <c r="G1" s="131"/>
    </row>
    <row r="2" spans="1:11" x14ac:dyDescent="0.25">
      <c r="A2" s="270" t="s">
        <v>163</v>
      </c>
      <c r="B2" s="132" t="s">
        <v>174</v>
      </c>
      <c r="C2" s="133"/>
      <c r="D2" s="133"/>
      <c r="E2" s="133"/>
      <c r="F2" s="133"/>
      <c r="G2" s="134"/>
      <c r="I2" s="234" t="s">
        <v>327</v>
      </c>
      <c r="J2" s="234"/>
      <c r="K2" s="234"/>
    </row>
    <row r="3" spans="1:11" x14ac:dyDescent="0.25">
      <c r="A3" s="270"/>
      <c r="B3" s="135" t="s">
        <v>175</v>
      </c>
      <c r="C3" s="136"/>
      <c r="D3" s="136"/>
      <c r="E3" s="136"/>
      <c r="F3" s="136"/>
      <c r="G3" s="137"/>
    </row>
    <row r="4" spans="1:11" x14ac:dyDescent="0.25">
      <c r="A4" s="270"/>
      <c r="B4" s="135" t="s">
        <v>176</v>
      </c>
      <c r="C4" s="136"/>
      <c r="D4" s="136"/>
      <c r="E4" s="136"/>
      <c r="F4" s="136"/>
      <c r="G4" s="137"/>
    </row>
    <row r="5" spans="1:11" x14ac:dyDescent="0.25">
      <c r="A5" s="270"/>
      <c r="B5" s="138" t="s">
        <v>177</v>
      </c>
      <c r="C5" s="139"/>
      <c r="D5" s="139"/>
      <c r="E5" s="139"/>
      <c r="F5" s="139"/>
      <c r="G5" s="140"/>
    </row>
    <row r="6" spans="1:11" x14ac:dyDescent="0.25">
      <c r="A6" s="270" t="s">
        <v>164</v>
      </c>
      <c r="B6" s="132" t="s">
        <v>178</v>
      </c>
      <c r="C6" s="133"/>
      <c r="D6" s="133"/>
      <c r="E6" s="133"/>
      <c r="F6" s="133"/>
      <c r="G6" s="134"/>
    </row>
    <row r="7" spans="1:11" x14ac:dyDescent="0.25">
      <c r="A7" s="270"/>
      <c r="B7" s="135" t="s">
        <v>179</v>
      </c>
      <c r="C7" s="136"/>
      <c r="D7" s="136"/>
      <c r="E7" s="136"/>
      <c r="F7" s="136"/>
      <c r="G7" s="137"/>
    </row>
    <row r="8" spans="1:11" x14ac:dyDescent="0.25">
      <c r="A8" s="270"/>
      <c r="B8" s="138" t="s">
        <v>180</v>
      </c>
      <c r="C8" s="139"/>
      <c r="D8" s="139"/>
      <c r="E8" s="139"/>
      <c r="F8" s="139"/>
      <c r="G8" s="140"/>
    </row>
    <row r="9" spans="1:11" x14ac:dyDescent="0.25">
      <c r="A9" s="270" t="s">
        <v>192</v>
      </c>
      <c r="B9" s="132" t="s">
        <v>181</v>
      </c>
      <c r="C9" s="133"/>
      <c r="D9" s="133"/>
      <c r="E9" s="133"/>
      <c r="F9" s="133"/>
      <c r="G9" s="134"/>
    </row>
    <row r="10" spans="1:11" x14ac:dyDescent="0.25">
      <c r="A10" s="270"/>
      <c r="B10" s="138" t="s">
        <v>182</v>
      </c>
      <c r="C10" s="139"/>
      <c r="D10" s="139"/>
      <c r="E10" s="139"/>
      <c r="F10" s="139"/>
      <c r="G10" s="140"/>
    </row>
    <row r="11" spans="1:11" ht="30" x14ac:dyDescent="0.25">
      <c r="A11" s="127" t="s">
        <v>165</v>
      </c>
      <c r="B11" s="141" t="s">
        <v>166</v>
      </c>
      <c r="C11" s="142"/>
      <c r="D11" s="142"/>
      <c r="E11" s="142"/>
      <c r="F11" s="142"/>
      <c r="G11" s="143"/>
    </row>
    <row r="12" spans="1:11" ht="28.9" customHeight="1" x14ac:dyDescent="0.25">
      <c r="A12" s="270" t="s">
        <v>167</v>
      </c>
      <c r="B12" s="132" t="s">
        <v>183</v>
      </c>
      <c r="C12" s="133"/>
      <c r="D12" s="133"/>
      <c r="E12" s="133"/>
      <c r="F12" s="133"/>
      <c r="G12" s="134"/>
    </row>
    <row r="13" spans="1:11" x14ac:dyDescent="0.25">
      <c r="A13" s="270"/>
      <c r="B13" s="138" t="s">
        <v>184</v>
      </c>
      <c r="C13" s="139"/>
      <c r="D13" s="139"/>
      <c r="E13" s="139"/>
      <c r="F13" s="139"/>
      <c r="G13" s="140"/>
    </row>
    <row r="14" spans="1:11" x14ac:dyDescent="0.25">
      <c r="A14" s="270" t="s">
        <v>168</v>
      </c>
      <c r="B14" s="132" t="s">
        <v>193</v>
      </c>
      <c r="C14" s="133"/>
      <c r="D14" s="133"/>
      <c r="E14" s="133"/>
      <c r="F14" s="133"/>
      <c r="G14" s="134"/>
    </row>
    <row r="15" spans="1:11" x14ac:dyDescent="0.25">
      <c r="A15" s="270"/>
      <c r="B15" s="138" t="s">
        <v>191</v>
      </c>
      <c r="C15" s="139"/>
      <c r="D15" s="139"/>
      <c r="E15" s="139"/>
      <c r="F15" s="139"/>
      <c r="G15" s="140"/>
    </row>
    <row r="16" spans="1:11" x14ac:dyDescent="0.25">
      <c r="A16" s="128" t="s">
        <v>169</v>
      </c>
      <c r="B16" s="141" t="s">
        <v>170</v>
      </c>
      <c r="C16" s="142"/>
      <c r="D16" s="142"/>
      <c r="E16" s="142"/>
      <c r="F16" s="142"/>
      <c r="G16" s="143"/>
    </row>
    <row r="17" spans="1:7" x14ac:dyDescent="0.25">
      <c r="A17" s="128" t="s">
        <v>158</v>
      </c>
      <c r="B17" s="141" t="s">
        <v>171</v>
      </c>
      <c r="C17" s="142"/>
      <c r="D17" s="142"/>
      <c r="E17" s="142"/>
      <c r="F17" s="142"/>
      <c r="G17" s="143"/>
    </row>
    <row r="18" spans="1:7" x14ac:dyDescent="0.25">
      <c r="A18" s="128" t="s">
        <v>159</v>
      </c>
      <c r="B18" s="141" t="s">
        <v>160</v>
      </c>
      <c r="C18" s="142"/>
      <c r="D18" s="142"/>
      <c r="E18" s="142"/>
      <c r="F18" s="142"/>
      <c r="G18" s="143"/>
    </row>
    <row r="19" spans="1:7" x14ac:dyDescent="0.25">
      <c r="A19" s="270" t="s">
        <v>172</v>
      </c>
      <c r="B19" s="132" t="s">
        <v>185</v>
      </c>
      <c r="C19" s="133"/>
      <c r="D19" s="133"/>
      <c r="E19" s="133"/>
      <c r="F19" s="133"/>
      <c r="G19" s="134"/>
    </row>
    <row r="20" spans="1:7" x14ac:dyDescent="0.25">
      <c r="A20" s="270"/>
      <c r="B20" s="138" t="s">
        <v>186</v>
      </c>
      <c r="C20" s="139"/>
      <c r="D20" s="139"/>
      <c r="E20" s="139"/>
      <c r="F20" s="139"/>
      <c r="G20" s="140"/>
    </row>
    <row r="21" spans="1:7" x14ac:dyDescent="0.25">
      <c r="A21" s="270" t="s">
        <v>173</v>
      </c>
      <c r="B21" s="132" t="s">
        <v>187</v>
      </c>
      <c r="C21" s="133"/>
      <c r="D21" s="133"/>
      <c r="E21" s="133"/>
      <c r="F21" s="133"/>
      <c r="G21" s="134"/>
    </row>
    <row r="22" spans="1:7" x14ac:dyDescent="0.25">
      <c r="A22" s="270"/>
      <c r="B22" s="138" t="s">
        <v>188</v>
      </c>
      <c r="C22" s="139"/>
      <c r="D22" s="139"/>
      <c r="E22" s="139"/>
      <c r="F22" s="139"/>
      <c r="G22" s="140"/>
    </row>
    <row r="23" spans="1:7" x14ac:dyDescent="0.25">
      <c r="A23" s="270" t="s">
        <v>73</v>
      </c>
      <c r="B23" s="132" t="s">
        <v>189</v>
      </c>
      <c r="C23" s="133"/>
      <c r="D23" s="133"/>
      <c r="E23" s="133"/>
      <c r="F23" s="133"/>
      <c r="G23" s="134"/>
    </row>
    <row r="24" spans="1:7" x14ac:dyDescent="0.25">
      <c r="A24" s="270"/>
      <c r="B24" s="138" t="s">
        <v>190</v>
      </c>
      <c r="C24" s="139"/>
      <c r="D24" s="139"/>
      <c r="E24" s="139"/>
      <c r="F24" s="139"/>
      <c r="G24" s="140"/>
    </row>
  </sheetData>
  <mergeCells count="8">
    <mergeCell ref="A21:A22"/>
    <mergeCell ref="A23:A24"/>
    <mergeCell ref="A2:A5"/>
    <mergeCell ref="A6:A8"/>
    <mergeCell ref="A9:A10"/>
    <mergeCell ref="A12:A13"/>
    <mergeCell ref="A14:A15"/>
    <mergeCell ref="A19:A2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00FF"/>
  </sheetPr>
  <dimension ref="A1:A19"/>
  <sheetViews>
    <sheetView zoomScale="130" zoomScaleNormal="130" workbookViewId="0">
      <selection activeCell="A6" sqref="A6"/>
    </sheetView>
  </sheetViews>
  <sheetFormatPr defaultColWidth="123" defaultRowHeight="12.75" x14ac:dyDescent="0.2"/>
  <cols>
    <col min="1" max="1" width="69.7109375" style="68" customWidth="1"/>
    <col min="2" max="256" width="123" style="7"/>
    <col min="257" max="257" width="123" style="7" customWidth="1"/>
    <col min="258" max="512" width="123" style="7"/>
    <col min="513" max="513" width="123" style="7" customWidth="1"/>
    <col min="514" max="768" width="123" style="7"/>
    <col min="769" max="769" width="123" style="7" customWidth="1"/>
    <col min="770" max="1024" width="123" style="7"/>
    <col min="1025" max="1025" width="123" style="7" customWidth="1"/>
    <col min="1026" max="1280" width="123" style="7"/>
    <col min="1281" max="1281" width="123" style="7" customWidth="1"/>
    <col min="1282" max="1536" width="123" style="7"/>
    <col min="1537" max="1537" width="123" style="7" customWidth="1"/>
    <col min="1538" max="1792" width="123" style="7"/>
    <col min="1793" max="1793" width="123" style="7" customWidth="1"/>
    <col min="1794" max="2048" width="123" style="7"/>
    <col min="2049" max="2049" width="123" style="7" customWidth="1"/>
    <col min="2050" max="2304" width="123" style="7"/>
    <col min="2305" max="2305" width="123" style="7" customWidth="1"/>
    <col min="2306" max="2560" width="123" style="7"/>
    <col min="2561" max="2561" width="123" style="7" customWidth="1"/>
    <col min="2562" max="2816" width="123" style="7"/>
    <col min="2817" max="2817" width="123" style="7" customWidth="1"/>
    <col min="2818" max="3072" width="123" style="7"/>
    <col min="3073" max="3073" width="123" style="7" customWidth="1"/>
    <col min="3074" max="3328" width="123" style="7"/>
    <col min="3329" max="3329" width="123" style="7" customWidth="1"/>
    <col min="3330" max="3584" width="123" style="7"/>
    <col min="3585" max="3585" width="123" style="7" customWidth="1"/>
    <col min="3586" max="3840" width="123" style="7"/>
    <col min="3841" max="3841" width="123" style="7" customWidth="1"/>
    <col min="3842" max="4096" width="123" style="7"/>
    <col min="4097" max="4097" width="123" style="7" customWidth="1"/>
    <col min="4098" max="4352" width="123" style="7"/>
    <col min="4353" max="4353" width="123" style="7" customWidth="1"/>
    <col min="4354" max="4608" width="123" style="7"/>
    <col min="4609" max="4609" width="123" style="7" customWidth="1"/>
    <col min="4610" max="4864" width="123" style="7"/>
    <col min="4865" max="4865" width="123" style="7" customWidth="1"/>
    <col min="4866" max="5120" width="123" style="7"/>
    <col min="5121" max="5121" width="123" style="7" customWidth="1"/>
    <col min="5122" max="5376" width="123" style="7"/>
    <col min="5377" max="5377" width="123" style="7" customWidth="1"/>
    <col min="5378" max="5632" width="123" style="7"/>
    <col min="5633" max="5633" width="123" style="7" customWidth="1"/>
    <col min="5634" max="5888" width="123" style="7"/>
    <col min="5889" max="5889" width="123" style="7" customWidth="1"/>
    <col min="5890" max="6144" width="123" style="7"/>
    <col min="6145" max="6145" width="123" style="7" customWidth="1"/>
    <col min="6146" max="6400" width="123" style="7"/>
    <col min="6401" max="6401" width="123" style="7" customWidth="1"/>
    <col min="6402" max="6656" width="123" style="7"/>
    <col min="6657" max="6657" width="123" style="7" customWidth="1"/>
    <col min="6658" max="6912" width="123" style="7"/>
    <col min="6913" max="6913" width="123" style="7" customWidth="1"/>
    <col min="6914" max="7168" width="123" style="7"/>
    <col min="7169" max="7169" width="123" style="7" customWidth="1"/>
    <col min="7170" max="7424" width="123" style="7"/>
    <col min="7425" max="7425" width="123" style="7" customWidth="1"/>
    <col min="7426" max="7680" width="123" style="7"/>
    <col min="7681" max="7681" width="123" style="7" customWidth="1"/>
    <col min="7682" max="7936" width="123" style="7"/>
    <col min="7937" max="7937" width="123" style="7" customWidth="1"/>
    <col min="7938" max="8192" width="123" style="7"/>
    <col min="8193" max="8193" width="123" style="7" customWidth="1"/>
    <col min="8194" max="8448" width="123" style="7"/>
    <col min="8449" max="8449" width="123" style="7" customWidth="1"/>
    <col min="8450" max="8704" width="123" style="7"/>
    <col min="8705" max="8705" width="123" style="7" customWidth="1"/>
    <col min="8706" max="8960" width="123" style="7"/>
    <col min="8961" max="8961" width="123" style="7" customWidth="1"/>
    <col min="8962" max="9216" width="123" style="7"/>
    <col min="9217" max="9217" width="123" style="7" customWidth="1"/>
    <col min="9218" max="9472" width="123" style="7"/>
    <col min="9473" max="9473" width="123" style="7" customWidth="1"/>
    <col min="9474" max="9728" width="123" style="7"/>
    <col min="9729" max="9729" width="123" style="7" customWidth="1"/>
    <col min="9730" max="9984" width="123" style="7"/>
    <col min="9985" max="9985" width="123" style="7" customWidth="1"/>
    <col min="9986" max="10240" width="123" style="7"/>
    <col min="10241" max="10241" width="123" style="7" customWidth="1"/>
    <col min="10242" max="10496" width="123" style="7"/>
    <col min="10497" max="10497" width="123" style="7" customWidth="1"/>
    <col min="10498" max="10752" width="123" style="7"/>
    <col min="10753" max="10753" width="123" style="7" customWidth="1"/>
    <col min="10754" max="11008" width="123" style="7"/>
    <col min="11009" max="11009" width="123" style="7" customWidth="1"/>
    <col min="11010" max="11264" width="123" style="7"/>
    <col min="11265" max="11265" width="123" style="7" customWidth="1"/>
    <col min="11266" max="11520" width="123" style="7"/>
    <col min="11521" max="11521" width="123" style="7" customWidth="1"/>
    <col min="11522" max="11776" width="123" style="7"/>
    <col min="11777" max="11777" width="123" style="7" customWidth="1"/>
    <col min="11778" max="12032" width="123" style="7"/>
    <col min="12033" max="12033" width="123" style="7" customWidth="1"/>
    <col min="12034" max="12288" width="123" style="7"/>
    <col min="12289" max="12289" width="123" style="7" customWidth="1"/>
    <col min="12290" max="12544" width="123" style="7"/>
    <col min="12545" max="12545" width="123" style="7" customWidth="1"/>
    <col min="12546" max="12800" width="123" style="7"/>
    <col min="12801" max="12801" width="123" style="7" customWidth="1"/>
    <col min="12802" max="13056" width="123" style="7"/>
    <col min="13057" max="13057" width="123" style="7" customWidth="1"/>
    <col min="13058" max="13312" width="123" style="7"/>
    <col min="13313" max="13313" width="123" style="7" customWidth="1"/>
    <col min="13314" max="13568" width="123" style="7"/>
    <col min="13569" max="13569" width="123" style="7" customWidth="1"/>
    <col min="13570" max="13824" width="123" style="7"/>
    <col min="13825" max="13825" width="123" style="7" customWidth="1"/>
    <col min="13826" max="14080" width="123" style="7"/>
    <col min="14081" max="14081" width="123" style="7" customWidth="1"/>
    <col min="14082" max="14336" width="123" style="7"/>
    <col min="14337" max="14337" width="123" style="7" customWidth="1"/>
    <col min="14338" max="14592" width="123" style="7"/>
    <col min="14593" max="14593" width="123" style="7" customWidth="1"/>
    <col min="14594" max="14848" width="123" style="7"/>
    <col min="14849" max="14849" width="123" style="7" customWidth="1"/>
    <col min="14850" max="15104" width="123" style="7"/>
    <col min="15105" max="15105" width="123" style="7" customWidth="1"/>
    <col min="15106" max="15360" width="123" style="7"/>
    <col min="15361" max="15361" width="123" style="7" customWidth="1"/>
    <col min="15362" max="15616" width="123" style="7"/>
    <col min="15617" max="15617" width="123" style="7" customWidth="1"/>
    <col min="15618" max="15872" width="123" style="7"/>
    <col min="15873" max="15873" width="123" style="7" customWidth="1"/>
    <col min="15874" max="16128" width="123" style="7"/>
    <col min="16129" max="16129" width="123" style="7" customWidth="1"/>
    <col min="16130" max="16384" width="123" style="7"/>
  </cols>
  <sheetData>
    <row r="1" spans="1:1" ht="15" x14ac:dyDescent="0.25">
      <c r="A1" s="199" t="s">
        <v>257</v>
      </c>
    </row>
    <row r="2" spans="1:1" ht="15" x14ac:dyDescent="0.25">
      <c r="A2" s="127" t="s">
        <v>258</v>
      </c>
    </row>
    <row r="3" spans="1:1" ht="15" x14ac:dyDescent="0.25">
      <c r="A3" s="198" t="s">
        <v>259</v>
      </c>
    </row>
    <row r="4" spans="1:1" ht="15" x14ac:dyDescent="0.25">
      <c r="A4" s="127" t="s">
        <v>260</v>
      </c>
    </row>
    <row r="5" spans="1:1" ht="45" x14ac:dyDescent="0.25">
      <c r="A5" s="198" t="s">
        <v>261</v>
      </c>
    </row>
    <row r="6" spans="1:1" ht="15" x14ac:dyDescent="0.25">
      <c r="A6" s="127" t="s">
        <v>262</v>
      </c>
    </row>
    <row r="7" spans="1:1" ht="15" x14ac:dyDescent="0.25">
      <c r="A7" s="198" t="s">
        <v>263</v>
      </c>
    </row>
    <row r="8" spans="1:1" ht="15" x14ac:dyDescent="0.25">
      <c r="A8" s="197" t="s">
        <v>247</v>
      </c>
    </row>
    <row r="9" spans="1:1" ht="30" x14ac:dyDescent="0.25">
      <c r="A9" s="127" t="s">
        <v>248</v>
      </c>
    </row>
    <row r="10" spans="1:1" ht="30" x14ac:dyDescent="0.25">
      <c r="A10" s="127" t="s">
        <v>249</v>
      </c>
    </row>
    <row r="11" spans="1:1" ht="15" x14ac:dyDescent="0.25">
      <c r="A11" s="126"/>
    </row>
    <row r="12" spans="1:1" ht="30" x14ac:dyDescent="0.25">
      <c r="A12" s="127" t="s">
        <v>250</v>
      </c>
    </row>
    <row r="13" spans="1:1" ht="15" x14ac:dyDescent="0.25">
      <c r="A13" s="198" t="s">
        <v>251</v>
      </c>
    </row>
    <row r="14" spans="1:1" ht="15" x14ac:dyDescent="0.25">
      <c r="A14" s="198" t="s">
        <v>252</v>
      </c>
    </row>
    <row r="15" spans="1:1" ht="15" x14ac:dyDescent="0.25">
      <c r="A15" s="198" t="s">
        <v>253</v>
      </c>
    </row>
    <row r="16" spans="1:1" ht="15" x14ac:dyDescent="0.25">
      <c r="A16" s="200" t="s">
        <v>118</v>
      </c>
    </row>
    <row r="17" spans="1:1" ht="15" x14ac:dyDescent="0.25">
      <c r="A17" s="200" t="s">
        <v>254</v>
      </c>
    </row>
    <row r="18" spans="1:1" ht="15" x14ac:dyDescent="0.25">
      <c r="A18" s="200" t="s">
        <v>255</v>
      </c>
    </row>
    <row r="19" spans="1:1" ht="15" x14ac:dyDescent="0.25">
      <c r="A19" s="200" t="s">
        <v>256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00FF"/>
  </sheetPr>
  <dimension ref="A1:Y40"/>
  <sheetViews>
    <sheetView zoomScale="85" zoomScaleNormal="85" workbookViewId="0">
      <selection activeCell="A18" sqref="A18:A19"/>
    </sheetView>
  </sheetViews>
  <sheetFormatPr defaultColWidth="10.42578125" defaultRowHeight="12.75" x14ac:dyDescent="0.2"/>
  <cols>
    <col min="1" max="1" width="6.140625" style="7" bestFit="1" customWidth="1"/>
    <col min="2" max="2" width="4.85546875" style="7" bestFit="1" customWidth="1"/>
    <col min="3" max="3" width="12.140625" style="7" bestFit="1" customWidth="1"/>
    <col min="4" max="4" width="10.28515625" style="7" customWidth="1"/>
    <col min="5" max="5" width="3.28515625" style="7" customWidth="1"/>
    <col min="6" max="6" width="7.28515625" style="7" bestFit="1" customWidth="1"/>
    <col min="7" max="7" width="9.5703125" style="7" bestFit="1" customWidth="1"/>
    <col min="8" max="8" width="10.7109375" style="7" bestFit="1" customWidth="1"/>
    <col min="9" max="9" width="2.28515625" style="7" customWidth="1"/>
    <col min="10" max="10" width="9.7109375" style="7" bestFit="1" customWidth="1"/>
    <col min="11" max="11" width="3.28515625" style="7" customWidth="1"/>
    <col min="12" max="12" width="11.7109375" style="7" customWidth="1"/>
    <col min="13" max="13" width="9.5703125" style="7" bestFit="1" customWidth="1"/>
    <col min="14" max="14" width="7.140625" style="7" customWidth="1"/>
    <col min="15" max="15" width="10.7109375" style="7" bestFit="1" customWidth="1"/>
    <col min="16" max="16" width="2.28515625" style="7" customWidth="1"/>
    <col min="17" max="17" width="7.28515625" style="7" customWidth="1"/>
    <col min="18" max="18" width="11.7109375" style="7" customWidth="1"/>
    <col min="19" max="19" width="3.5703125" style="7" bestFit="1" customWidth="1"/>
    <col min="20" max="20" width="34" style="7" customWidth="1"/>
    <col min="21" max="21" width="2.85546875" style="7" customWidth="1"/>
    <col min="22" max="22" width="10.42578125" style="7" customWidth="1"/>
    <col min="23" max="23" width="2.85546875" style="7" customWidth="1"/>
    <col min="24" max="24" width="10.42578125" style="7" customWidth="1"/>
    <col min="25" max="25" width="2.28515625" style="7" customWidth="1"/>
    <col min="26" max="245" width="10.42578125" style="7"/>
    <col min="246" max="246" width="6.140625" style="7" bestFit="1" customWidth="1"/>
    <col min="247" max="247" width="4.85546875" style="7" bestFit="1" customWidth="1"/>
    <col min="248" max="248" width="12.140625" style="7" bestFit="1" customWidth="1"/>
    <col min="249" max="249" width="9.5703125" style="7" bestFit="1" customWidth="1"/>
    <col min="250" max="250" width="3.28515625" style="7" customWidth="1"/>
    <col min="251" max="251" width="7.28515625" style="7" bestFit="1" customWidth="1"/>
    <col min="252" max="252" width="9.5703125" style="7" bestFit="1" customWidth="1"/>
    <col min="253" max="253" width="10.7109375" style="7" bestFit="1" customWidth="1"/>
    <col min="254" max="254" width="2.28515625" style="7" customWidth="1"/>
    <col min="255" max="255" width="9.7109375" style="7" bestFit="1" customWidth="1"/>
    <col min="256" max="256" width="3.28515625" style="7" customWidth="1"/>
    <col min="257" max="257" width="9.85546875" style="7" bestFit="1" customWidth="1"/>
    <col min="258" max="258" width="9.28515625" style="7" bestFit="1" customWidth="1"/>
    <col min="259" max="259" width="4.85546875" style="7" bestFit="1" customWidth="1"/>
    <col min="260" max="260" width="10.28515625" style="7" bestFit="1" customWidth="1"/>
    <col min="261" max="262" width="2.28515625" style="7" customWidth="1"/>
    <col min="263" max="263" width="7.28515625" style="7" customWidth="1"/>
    <col min="264" max="264" width="11.7109375" style="7" customWidth="1"/>
    <col min="265" max="265" width="3.5703125" style="7" bestFit="1" customWidth="1"/>
    <col min="266" max="266" width="34" style="7" customWidth="1"/>
    <col min="267" max="267" width="2.85546875" style="7" customWidth="1"/>
    <col min="268" max="268" width="10.42578125" style="7" customWidth="1"/>
    <col min="269" max="269" width="2.85546875" style="7" customWidth="1"/>
    <col min="270" max="270" width="10.42578125" style="7" customWidth="1"/>
    <col min="271" max="271" width="2.28515625" style="7" customWidth="1"/>
    <col min="272" max="501" width="10.42578125" style="7"/>
    <col min="502" max="502" width="6.140625" style="7" bestFit="1" customWidth="1"/>
    <col min="503" max="503" width="4.85546875" style="7" bestFit="1" customWidth="1"/>
    <col min="504" max="504" width="12.140625" style="7" bestFit="1" customWidth="1"/>
    <col min="505" max="505" width="9.5703125" style="7" bestFit="1" customWidth="1"/>
    <col min="506" max="506" width="3.28515625" style="7" customWidth="1"/>
    <col min="507" max="507" width="7.28515625" style="7" bestFit="1" customWidth="1"/>
    <col min="508" max="508" width="9.5703125" style="7" bestFit="1" customWidth="1"/>
    <col min="509" max="509" width="10.7109375" style="7" bestFit="1" customWidth="1"/>
    <col min="510" max="510" width="2.28515625" style="7" customWidth="1"/>
    <col min="511" max="511" width="9.7109375" style="7" bestFit="1" customWidth="1"/>
    <col min="512" max="512" width="3.28515625" style="7" customWidth="1"/>
    <col min="513" max="513" width="9.85546875" style="7" bestFit="1" customWidth="1"/>
    <col min="514" max="514" width="9.28515625" style="7" bestFit="1" customWidth="1"/>
    <col min="515" max="515" width="4.85546875" style="7" bestFit="1" customWidth="1"/>
    <col min="516" max="516" width="10.28515625" style="7" bestFit="1" customWidth="1"/>
    <col min="517" max="518" width="2.28515625" style="7" customWidth="1"/>
    <col min="519" max="519" width="7.28515625" style="7" customWidth="1"/>
    <col min="520" max="520" width="11.7109375" style="7" customWidth="1"/>
    <col min="521" max="521" width="3.5703125" style="7" bestFit="1" customWidth="1"/>
    <col min="522" max="522" width="34" style="7" customWidth="1"/>
    <col min="523" max="523" width="2.85546875" style="7" customWidth="1"/>
    <col min="524" max="524" width="10.42578125" style="7" customWidth="1"/>
    <col min="525" max="525" width="2.85546875" style="7" customWidth="1"/>
    <col min="526" max="526" width="10.42578125" style="7" customWidth="1"/>
    <col min="527" max="527" width="2.28515625" style="7" customWidth="1"/>
    <col min="528" max="757" width="10.42578125" style="7"/>
    <col min="758" max="758" width="6.140625" style="7" bestFit="1" customWidth="1"/>
    <col min="759" max="759" width="4.85546875" style="7" bestFit="1" customWidth="1"/>
    <col min="760" max="760" width="12.140625" style="7" bestFit="1" customWidth="1"/>
    <col min="761" max="761" width="9.5703125" style="7" bestFit="1" customWidth="1"/>
    <col min="762" max="762" width="3.28515625" style="7" customWidth="1"/>
    <col min="763" max="763" width="7.28515625" style="7" bestFit="1" customWidth="1"/>
    <col min="764" max="764" width="9.5703125" style="7" bestFit="1" customWidth="1"/>
    <col min="765" max="765" width="10.7109375" style="7" bestFit="1" customWidth="1"/>
    <col min="766" max="766" width="2.28515625" style="7" customWidth="1"/>
    <col min="767" max="767" width="9.7109375" style="7" bestFit="1" customWidth="1"/>
    <col min="768" max="768" width="3.28515625" style="7" customWidth="1"/>
    <col min="769" max="769" width="9.85546875" style="7" bestFit="1" customWidth="1"/>
    <col min="770" max="770" width="9.28515625" style="7" bestFit="1" customWidth="1"/>
    <col min="771" max="771" width="4.85546875" style="7" bestFit="1" customWidth="1"/>
    <col min="772" max="772" width="10.28515625" style="7" bestFit="1" customWidth="1"/>
    <col min="773" max="774" width="2.28515625" style="7" customWidth="1"/>
    <col min="775" max="775" width="7.28515625" style="7" customWidth="1"/>
    <col min="776" max="776" width="11.7109375" style="7" customWidth="1"/>
    <col min="777" max="777" width="3.5703125" style="7" bestFit="1" customWidth="1"/>
    <col min="778" max="778" width="34" style="7" customWidth="1"/>
    <col min="779" max="779" width="2.85546875" style="7" customWidth="1"/>
    <col min="780" max="780" width="10.42578125" style="7" customWidth="1"/>
    <col min="781" max="781" width="2.85546875" style="7" customWidth="1"/>
    <col min="782" max="782" width="10.42578125" style="7" customWidth="1"/>
    <col min="783" max="783" width="2.28515625" style="7" customWidth="1"/>
    <col min="784" max="1013" width="10.42578125" style="7"/>
    <col min="1014" max="1014" width="6.140625" style="7" bestFit="1" customWidth="1"/>
    <col min="1015" max="1015" width="4.85546875" style="7" bestFit="1" customWidth="1"/>
    <col min="1016" max="1016" width="12.140625" style="7" bestFit="1" customWidth="1"/>
    <col min="1017" max="1017" width="9.5703125" style="7" bestFit="1" customWidth="1"/>
    <col min="1018" max="1018" width="3.28515625" style="7" customWidth="1"/>
    <col min="1019" max="1019" width="7.28515625" style="7" bestFit="1" customWidth="1"/>
    <col min="1020" max="1020" width="9.5703125" style="7" bestFit="1" customWidth="1"/>
    <col min="1021" max="1021" width="10.7109375" style="7" bestFit="1" customWidth="1"/>
    <col min="1022" max="1022" width="2.28515625" style="7" customWidth="1"/>
    <col min="1023" max="1023" width="9.7109375" style="7" bestFit="1" customWidth="1"/>
    <col min="1024" max="1024" width="3.28515625" style="7" customWidth="1"/>
    <col min="1025" max="1025" width="9.85546875" style="7" bestFit="1" customWidth="1"/>
    <col min="1026" max="1026" width="9.28515625" style="7" bestFit="1" customWidth="1"/>
    <col min="1027" max="1027" width="4.85546875" style="7" bestFit="1" customWidth="1"/>
    <col min="1028" max="1028" width="10.28515625" style="7" bestFit="1" customWidth="1"/>
    <col min="1029" max="1030" width="2.28515625" style="7" customWidth="1"/>
    <col min="1031" max="1031" width="7.28515625" style="7" customWidth="1"/>
    <col min="1032" max="1032" width="11.7109375" style="7" customWidth="1"/>
    <col min="1033" max="1033" width="3.5703125" style="7" bestFit="1" customWidth="1"/>
    <col min="1034" max="1034" width="34" style="7" customWidth="1"/>
    <col min="1035" max="1035" width="2.85546875" style="7" customWidth="1"/>
    <col min="1036" max="1036" width="10.42578125" style="7" customWidth="1"/>
    <col min="1037" max="1037" width="2.85546875" style="7" customWidth="1"/>
    <col min="1038" max="1038" width="10.42578125" style="7" customWidth="1"/>
    <col min="1039" max="1039" width="2.28515625" style="7" customWidth="1"/>
    <col min="1040" max="1269" width="10.42578125" style="7"/>
    <col min="1270" max="1270" width="6.140625" style="7" bestFit="1" customWidth="1"/>
    <col min="1271" max="1271" width="4.85546875" style="7" bestFit="1" customWidth="1"/>
    <col min="1272" max="1272" width="12.140625" style="7" bestFit="1" customWidth="1"/>
    <col min="1273" max="1273" width="9.5703125" style="7" bestFit="1" customWidth="1"/>
    <col min="1274" max="1274" width="3.28515625" style="7" customWidth="1"/>
    <col min="1275" max="1275" width="7.28515625" style="7" bestFit="1" customWidth="1"/>
    <col min="1276" max="1276" width="9.5703125" style="7" bestFit="1" customWidth="1"/>
    <col min="1277" max="1277" width="10.7109375" style="7" bestFit="1" customWidth="1"/>
    <col min="1278" max="1278" width="2.28515625" style="7" customWidth="1"/>
    <col min="1279" max="1279" width="9.7109375" style="7" bestFit="1" customWidth="1"/>
    <col min="1280" max="1280" width="3.28515625" style="7" customWidth="1"/>
    <col min="1281" max="1281" width="9.85546875" style="7" bestFit="1" customWidth="1"/>
    <col min="1282" max="1282" width="9.28515625" style="7" bestFit="1" customWidth="1"/>
    <col min="1283" max="1283" width="4.85546875" style="7" bestFit="1" customWidth="1"/>
    <col min="1284" max="1284" width="10.28515625" style="7" bestFit="1" customWidth="1"/>
    <col min="1285" max="1286" width="2.28515625" style="7" customWidth="1"/>
    <col min="1287" max="1287" width="7.28515625" style="7" customWidth="1"/>
    <col min="1288" max="1288" width="11.7109375" style="7" customWidth="1"/>
    <col min="1289" max="1289" width="3.5703125" style="7" bestFit="1" customWidth="1"/>
    <col min="1290" max="1290" width="34" style="7" customWidth="1"/>
    <col min="1291" max="1291" width="2.85546875" style="7" customWidth="1"/>
    <col min="1292" max="1292" width="10.42578125" style="7" customWidth="1"/>
    <col min="1293" max="1293" width="2.85546875" style="7" customWidth="1"/>
    <col min="1294" max="1294" width="10.42578125" style="7" customWidth="1"/>
    <col min="1295" max="1295" width="2.28515625" style="7" customWidth="1"/>
    <col min="1296" max="1525" width="10.42578125" style="7"/>
    <col min="1526" max="1526" width="6.140625" style="7" bestFit="1" customWidth="1"/>
    <col min="1527" max="1527" width="4.85546875" style="7" bestFit="1" customWidth="1"/>
    <col min="1528" max="1528" width="12.140625" style="7" bestFit="1" customWidth="1"/>
    <col min="1529" max="1529" width="9.5703125" style="7" bestFit="1" customWidth="1"/>
    <col min="1530" max="1530" width="3.28515625" style="7" customWidth="1"/>
    <col min="1531" max="1531" width="7.28515625" style="7" bestFit="1" customWidth="1"/>
    <col min="1532" max="1532" width="9.5703125" style="7" bestFit="1" customWidth="1"/>
    <col min="1533" max="1533" width="10.7109375" style="7" bestFit="1" customWidth="1"/>
    <col min="1534" max="1534" width="2.28515625" style="7" customWidth="1"/>
    <col min="1535" max="1535" width="9.7109375" style="7" bestFit="1" customWidth="1"/>
    <col min="1536" max="1536" width="3.28515625" style="7" customWidth="1"/>
    <col min="1537" max="1537" width="9.85546875" style="7" bestFit="1" customWidth="1"/>
    <col min="1538" max="1538" width="9.28515625" style="7" bestFit="1" customWidth="1"/>
    <col min="1539" max="1539" width="4.85546875" style="7" bestFit="1" customWidth="1"/>
    <col min="1540" max="1540" width="10.28515625" style="7" bestFit="1" customWidth="1"/>
    <col min="1541" max="1542" width="2.28515625" style="7" customWidth="1"/>
    <col min="1543" max="1543" width="7.28515625" style="7" customWidth="1"/>
    <col min="1544" max="1544" width="11.7109375" style="7" customWidth="1"/>
    <col min="1545" max="1545" width="3.5703125" style="7" bestFit="1" customWidth="1"/>
    <col min="1546" max="1546" width="34" style="7" customWidth="1"/>
    <col min="1547" max="1547" width="2.85546875" style="7" customWidth="1"/>
    <col min="1548" max="1548" width="10.42578125" style="7" customWidth="1"/>
    <col min="1549" max="1549" width="2.85546875" style="7" customWidth="1"/>
    <col min="1550" max="1550" width="10.42578125" style="7" customWidth="1"/>
    <col min="1551" max="1551" width="2.28515625" style="7" customWidth="1"/>
    <col min="1552" max="1781" width="10.42578125" style="7"/>
    <col min="1782" max="1782" width="6.140625" style="7" bestFit="1" customWidth="1"/>
    <col min="1783" max="1783" width="4.85546875" style="7" bestFit="1" customWidth="1"/>
    <col min="1784" max="1784" width="12.140625" style="7" bestFit="1" customWidth="1"/>
    <col min="1785" max="1785" width="9.5703125" style="7" bestFit="1" customWidth="1"/>
    <col min="1786" max="1786" width="3.28515625" style="7" customWidth="1"/>
    <col min="1787" max="1787" width="7.28515625" style="7" bestFit="1" customWidth="1"/>
    <col min="1788" max="1788" width="9.5703125" style="7" bestFit="1" customWidth="1"/>
    <col min="1789" max="1789" width="10.7109375" style="7" bestFit="1" customWidth="1"/>
    <col min="1790" max="1790" width="2.28515625" style="7" customWidth="1"/>
    <col min="1791" max="1791" width="9.7109375" style="7" bestFit="1" customWidth="1"/>
    <col min="1792" max="1792" width="3.28515625" style="7" customWidth="1"/>
    <col min="1793" max="1793" width="9.85546875" style="7" bestFit="1" customWidth="1"/>
    <col min="1794" max="1794" width="9.28515625" style="7" bestFit="1" customWidth="1"/>
    <col min="1795" max="1795" width="4.85546875" style="7" bestFit="1" customWidth="1"/>
    <col min="1796" max="1796" width="10.28515625" style="7" bestFit="1" customWidth="1"/>
    <col min="1797" max="1798" width="2.28515625" style="7" customWidth="1"/>
    <col min="1799" max="1799" width="7.28515625" style="7" customWidth="1"/>
    <col min="1800" max="1800" width="11.7109375" style="7" customWidth="1"/>
    <col min="1801" max="1801" width="3.5703125" style="7" bestFit="1" customWidth="1"/>
    <col min="1802" max="1802" width="34" style="7" customWidth="1"/>
    <col min="1803" max="1803" width="2.85546875" style="7" customWidth="1"/>
    <col min="1804" max="1804" width="10.42578125" style="7" customWidth="1"/>
    <col min="1805" max="1805" width="2.85546875" style="7" customWidth="1"/>
    <col min="1806" max="1806" width="10.42578125" style="7" customWidth="1"/>
    <col min="1807" max="1807" width="2.28515625" style="7" customWidth="1"/>
    <col min="1808" max="2037" width="10.42578125" style="7"/>
    <col min="2038" max="2038" width="6.140625" style="7" bestFit="1" customWidth="1"/>
    <col min="2039" max="2039" width="4.85546875" style="7" bestFit="1" customWidth="1"/>
    <col min="2040" max="2040" width="12.140625" style="7" bestFit="1" customWidth="1"/>
    <col min="2041" max="2041" width="9.5703125" style="7" bestFit="1" customWidth="1"/>
    <col min="2042" max="2042" width="3.28515625" style="7" customWidth="1"/>
    <col min="2043" max="2043" width="7.28515625" style="7" bestFit="1" customWidth="1"/>
    <col min="2044" max="2044" width="9.5703125" style="7" bestFit="1" customWidth="1"/>
    <col min="2045" max="2045" width="10.7109375" style="7" bestFit="1" customWidth="1"/>
    <col min="2046" max="2046" width="2.28515625" style="7" customWidth="1"/>
    <col min="2047" max="2047" width="9.7109375" style="7" bestFit="1" customWidth="1"/>
    <col min="2048" max="2048" width="3.28515625" style="7" customWidth="1"/>
    <col min="2049" max="2049" width="9.85546875" style="7" bestFit="1" customWidth="1"/>
    <col min="2050" max="2050" width="9.28515625" style="7" bestFit="1" customWidth="1"/>
    <col min="2051" max="2051" width="4.85546875" style="7" bestFit="1" customWidth="1"/>
    <col min="2052" max="2052" width="10.28515625" style="7" bestFit="1" customWidth="1"/>
    <col min="2053" max="2054" width="2.28515625" style="7" customWidth="1"/>
    <col min="2055" max="2055" width="7.28515625" style="7" customWidth="1"/>
    <col min="2056" max="2056" width="11.7109375" style="7" customWidth="1"/>
    <col min="2057" max="2057" width="3.5703125" style="7" bestFit="1" customWidth="1"/>
    <col min="2058" max="2058" width="34" style="7" customWidth="1"/>
    <col min="2059" max="2059" width="2.85546875" style="7" customWidth="1"/>
    <col min="2060" max="2060" width="10.42578125" style="7" customWidth="1"/>
    <col min="2061" max="2061" width="2.85546875" style="7" customWidth="1"/>
    <col min="2062" max="2062" width="10.42578125" style="7" customWidth="1"/>
    <col min="2063" max="2063" width="2.28515625" style="7" customWidth="1"/>
    <col min="2064" max="2293" width="10.42578125" style="7"/>
    <col min="2294" max="2294" width="6.140625" style="7" bestFit="1" customWidth="1"/>
    <col min="2295" max="2295" width="4.85546875" style="7" bestFit="1" customWidth="1"/>
    <col min="2296" max="2296" width="12.140625" style="7" bestFit="1" customWidth="1"/>
    <col min="2297" max="2297" width="9.5703125" style="7" bestFit="1" customWidth="1"/>
    <col min="2298" max="2298" width="3.28515625" style="7" customWidth="1"/>
    <col min="2299" max="2299" width="7.28515625" style="7" bestFit="1" customWidth="1"/>
    <col min="2300" max="2300" width="9.5703125" style="7" bestFit="1" customWidth="1"/>
    <col min="2301" max="2301" width="10.7109375" style="7" bestFit="1" customWidth="1"/>
    <col min="2302" max="2302" width="2.28515625" style="7" customWidth="1"/>
    <col min="2303" max="2303" width="9.7109375" style="7" bestFit="1" customWidth="1"/>
    <col min="2304" max="2304" width="3.28515625" style="7" customWidth="1"/>
    <col min="2305" max="2305" width="9.85546875" style="7" bestFit="1" customWidth="1"/>
    <col min="2306" max="2306" width="9.28515625" style="7" bestFit="1" customWidth="1"/>
    <col min="2307" max="2307" width="4.85546875" style="7" bestFit="1" customWidth="1"/>
    <col min="2308" max="2308" width="10.28515625" style="7" bestFit="1" customWidth="1"/>
    <col min="2309" max="2310" width="2.28515625" style="7" customWidth="1"/>
    <col min="2311" max="2311" width="7.28515625" style="7" customWidth="1"/>
    <col min="2312" max="2312" width="11.7109375" style="7" customWidth="1"/>
    <col min="2313" max="2313" width="3.5703125" style="7" bestFit="1" customWidth="1"/>
    <col min="2314" max="2314" width="34" style="7" customWidth="1"/>
    <col min="2315" max="2315" width="2.85546875" style="7" customWidth="1"/>
    <col min="2316" max="2316" width="10.42578125" style="7" customWidth="1"/>
    <col min="2317" max="2317" width="2.85546875" style="7" customWidth="1"/>
    <col min="2318" max="2318" width="10.42578125" style="7" customWidth="1"/>
    <col min="2319" max="2319" width="2.28515625" style="7" customWidth="1"/>
    <col min="2320" max="2549" width="10.42578125" style="7"/>
    <col min="2550" max="2550" width="6.140625" style="7" bestFit="1" customWidth="1"/>
    <col min="2551" max="2551" width="4.85546875" style="7" bestFit="1" customWidth="1"/>
    <col min="2552" max="2552" width="12.140625" style="7" bestFit="1" customWidth="1"/>
    <col min="2553" max="2553" width="9.5703125" style="7" bestFit="1" customWidth="1"/>
    <col min="2554" max="2554" width="3.28515625" style="7" customWidth="1"/>
    <col min="2555" max="2555" width="7.28515625" style="7" bestFit="1" customWidth="1"/>
    <col min="2556" max="2556" width="9.5703125" style="7" bestFit="1" customWidth="1"/>
    <col min="2557" max="2557" width="10.7109375" style="7" bestFit="1" customWidth="1"/>
    <col min="2558" max="2558" width="2.28515625" style="7" customWidth="1"/>
    <col min="2559" max="2559" width="9.7109375" style="7" bestFit="1" customWidth="1"/>
    <col min="2560" max="2560" width="3.28515625" style="7" customWidth="1"/>
    <col min="2561" max="2561" width="9.85546875" style="7" bestFit="1" customWidth="1"/>
    <col min="2562" max="2562" width="9.28515625" style="7" bestFit="1" customWidth="1"/>
    <col min="2563" max="2563" width="4.85546875" style="7" bestFit="1" customWidth="1"/>
    <col min="2564" max="2564" width="10.28515625" style="7" bestFit="1" customWidth="1"/>
    <col min="2565" max="2566" width="2.28515625" style="7" customWidth="1"/>
    <col min="2567" max="2567" width="7.28515625" style="7" customWidth="1"/>
    <col min="2568" max="2568" width="11.7109375" style="7" customWidth="1"/>
    <col min="2569" max="2569" width="3.5703125" style="7" bestFit="1" customWidth="1"/>
    <col min="2570" max="2570" width="34" style="7" customWidth="1"/>
    <col min="2571" max="2571" width="2.85546875" style="7" customWidth="1"/>
    <col min="2572" max="2572" width="10.42578125" style="7" customWidth="1"/>
    <col min="2573" max="2573" width="2.85546875" style="7" customWidth="1"/>
    <col min="2574" max="2574" width="10.42578125" style="7" customWidth="1"/>
    <col min="2575" max="2575" width="2.28515625" style="7" customWidth="1"/>
    <col min="2576" max="2805" width="10.42578125" style="7"/>
    <col min="2806" max="2806" width="6.140625" style="7" bestFit="1" customWidth="1"/>
    <col min="2807" max="2807" width="4.85546875" style="7" bestFit="1" customWidth="1"/>
    <col min="2808" max="2808" width="12.140625" style="7" bestFit="1" customWidth="1"/>
    <col min="2809" max="2809" width="9.5703125" style="7" bestFit="1" customWidth="1"/>
    <col min="2810" max="2810" width="3.28515625" style="7" customWidth="1"/>
    <col min="2811" max="2811" width="7.28515625" style="7" bestFit="1" customWidth="1"/>
    <col min="2812" max="2812" width="9.5703125" style="7" bestFit="1" customWidth="1"/>
    <col min="2813" max="2813" width="10.7109375" style="7" bestFit="1" customWidth="1"/>
    <col min="2814" max="2814" width="2.28515625" style="7" customWidth="1"/>
    <col min="2815" max="2815" width="9.7109375" style="7" bestFit="1" customWidth="1"/>
    <col min="2816" max="2816" width="3.28515625" style="7" customWidth="1"/>
    <col min="2817" max="2817" width="9.85546875" style="7" bestFit="1" customWidth="1"/>
    <col min="2818" max="2818" width="9.28515625" style="7" bestFit="1" customWidth="1"/>
    <col min="2819" max="2819" width="4.85546875" style="7" bestFit="1" customWidth="1"/>
    <col min="2820" max="2820" width="10.28515625" style="7" bestFit="1" customWidth="1"/>
    <col min="2821" max="2822" width="2.28515625" style="7" customWidth="1"/>
    <col min="2823" max="2823" width="7.28515625" style="7" customWidth="1"/>
    <col min="2824" max="2824" width="11.7109375" style="7" customWidth="1"/>
    <col min="2825" max="2825" width="3.5703125" style="7" bestFit="1" customWidth="1"/>
    <col min="2826" max="2826" width="34" style="7" customWidth="1"/>
    <col min="2827" max="2827" width="2.85546875" style="7" customWidth="1"/>
    <col min="2828" max="2828" width="10.42578125" style="7" customWidth="1"/>
    <col min="2829" max="2829" width="2.85546875" style="7" customWidth="1"/>
    <col min="2830" max="2830" width="10.42578125" style="7" customWidth="1"/>
    <col min="2831" max="2831" width="2.28515625" style="7" customWidth="1"/>
    <col min="2832" max="3061" width="10.42578125" style="7"/>
    <col min="3062" max="3062" width="6.140625" style="7" bestFit="1" customWidth="1"/>
    <col min="3063" max="3063" width="4.85546875" style="7" bestFit="1" customWidth="1"/>
    <col min="3064" max="3064" width="12.140625" style="7" bestFit="1" customWidth="1"/>
    <col min="3065" max="3065" width="9.5703125" style="7" bestFit="1" customWidth="1"/>
    <col min="3066" max="3066" width="3.28515625" style="7" customWidth="1"/>
    <col min="3067" max="3067" width="7.28515625" style="7" bestFit="1" customWidth="1"/>
    <col min="3068" max="3068" width="9.5703125" style="7" bestFit="1" customWidth="1"/>
    <col min="3069" max="3069" width="10.7109375" style="7" bestFit="1" customWidth="1"/>
    <col min="3070" max="3070" width="2.28515625" style="7" customWidth="1"/>
    <col min="3071" max="3071" width="9.7109375" style="7" bestFit="1" customWidth="1"/>
    <col min="3072" max="3072" width="3.28515625" style="7" customWidth="1"/>
    <col min="3073" max="3073" width="9.85546875" style="7" bestFit="1" customWidth="1"/>
    <col min="3074" max="3074" width="9.28515625" style="7" bestFit="1" customWidth="1"/>
    <col min="3075" max="3075" width="4.85546875" style="7" bestFit="1" customWidth="1"/>
    <col min="3076" max="3076" width="10.28515625" style="7" bestFit="1" customWidth="1"/>
    <col min="3077" max="3078" width="2.28515625" style="7" customWidth="1"/>
    <col min="3079" max="3079" width="7.28515625" style="7" customWidth="1"/>
    <col min="3080" max="3080" width="11.7109375" style="7" customWidth="1"/>
    <col min="3081" max="3081" width="3.5703125" style="7" bestFit="1" customWidth="1"/>
    <col min="3082" max="3082" width="34" style="7" customWidth="1"/>
    <col min="3083" max="3083" width="2.85546875" style="7" customWidth="1"/>
    <col min="3084" max="3084" width="10.42578125" style="7" customWidth="1"/>
    <col min="3085" max="3085" width="2.85546875" style="7" customWidth="1"/>
    <col min="3086" max="3086" width="10.42578125" style="7" customWidth="1"/>
    <col min="3087" max="3087" width="2.28515625" style="7" customWidth="1"/>
    <col min="3088" max="3317" width="10.42578125" style="7"/>
    <col min="3318" max="3318" width="6.140625" style="7" bestFit="1" customWidth="1"/>
    <col min="3319" max="3319" width="4.85546875" style="7" bestFit="1" customWidth="1"/>
    <col min="3320" max="3320" width="12.140625" style="7" bestFit="1" customWidth="1"/>
    <col min="3321" max="3321" width="9.5703125" style="7" bestFit="1" customWidth="1"/>
    <col min="3322" max="3322" width="3.28515625" style="7" customWidth="1"/>
    <col min="3323" max="3323" width="7.28515625" style="7" bestFit="1" customWidth="1"/>
    <col min="3324" max="3324" width="9.5703125" style="7" bestFit="1" customWidth="1"/>
    <col min="3325" max="3325" width="10.7109375" style="7" bestFit="1" customWidth="1"/>
    <col min="3326" max="3326" width="2.28515625" style="7" customWidth="1"/>
    <col min="3327" max="3327" width="9.7109375" style="7" bestFit="1" customWidth="1"/>
    <col min="3328" max="3328" width="3.28515625" style="7" customWidth="1"/>
    <col min="3329" max="3329" width="9.85546875" style="7" bestFit="1" customWidth="1"/>
    <col min="3330" max="3330" width="9.28515625" style="7" bestFit="1" customWidth="1"/>
    <col min="3331" max="3331" width="4.85546875" style="7" bestFit="1" customWidth="1"/>
    <col min="3332" max="3332" width="10.28515625" style="7" bestFit="1" customWidth="1"/>
    <col min="3333" max="3334" width="2.28515625" style="7" customWidth="1"/>
    <col min="3335" max="3335" width="7.28515625" style="7" customWidth="1"/>
    <col min="3336" max="3336" width="11.7109375" style="7" customWidth="1"/>
    <col min="3337" max="3337" width="3.5703125" style="7" bestFit="1" customWidth="1"/>
    <col min="3338" max="3338" width="34" style="7" customWidth="1"/>
    <col min="3339" max="3339" width="2.85546875" style="7" customWidth="1"/>
    <col min="3340" max="3340" width="10.42578125" style="7" customWidth="1"/>
    <col min="3341" max="3341" width="2.85546875" style="7" customWidth="1"/>
    <col min="3342" max="3342" width="10.42578125" style="7" customWidth="1"/>
    <col min="3343" max="3343" width="2.28515625" style="7" customWidth="1"/>
    <col min="3344" max="3573" width="10.42578125" style="7"/>
    <col min="3574" max="3574" width="6.140625" style="7" bestFit="1" customWidth="1"/>
    <col min="3575" max="3575" width="4.85546875" style="7" bestFit="1" customWidth="1"/>
    <col min="3576" max="3576" width="12.140625" style="7" bestFit="1" customWidth="1"/>
    <col min="3577" max="3577" width="9.5703125" style="7" bestFit="1" customWidth="1"/>
    <col min="3578" max="3578" width="3.28515625" style="7" customWidth="1"/>
    <col min="3579" max="3579" width="7.28515625" style="7" bestFit="1" customWidth="1"/>
    <col min="3580" max="3580" width="9.5703125" style="7" bestFit="1" customWidth="1"/>
    <col min="3581" max="3581" width="10.7109375" style="7" bestFit="1" customWidth="1"/>
    <col min="3582" max="3582" width="2.28515625" style="7" customWidth="1"/>
    <col min="3583" max="3583" width="9.7109375" style="7" bestFit="1" customWidth="1"/>
    <col min="3584" max="3584" width="3.28515625" style="7" customWidth="1"/>
    <col min="3585" max="3585" width="9.85546875" style="7" bestFit="1" customWidth="1"/>
    <col min="3586" max="3586" width="9.28515625" style="7" bestFit="1" customWidth="1"/>
    <col min="3587" max="3587" width="4.85546875" style="7" bestFit="1" customWidth="1"/>
    <col min="3588" max="3588" width="10.28515625" style="7" bestFit="1" customWidth="1"/>
    <col min="3589" max="3590" width="2.28515625" style="7" customWidth="1"/>
    <col min="3591" max="3591" width="7.28515625" style="7" customWidth="1"/>
    <col min="3592" max="3592" width="11.7109375" style="7" customWidth="1"/>
    <col min="3593" max="3593" width="3.5703125" style="7" bestFit="1" customWidth="1"/>
    <col min="3594" max="3594" width="34" style="7" customWidth="1"/>
    <col min="3595" max="3595" width="2.85546875" style="7" customWidth="1"/>
    <col min="3596" max="3596" width="10.42578125" style="7" customWidth="1"/>
    <col min="3597" max="3597" width="2.85546875" style="7" customWidth="1"/>
    <col min="3598" max="3598" width="10.42578125" style="7" customWidth="1"/>
    <col min="3599" max="3599" width="2.28515625" style="7" customWidth="1"/>
    <col min="3600" max="3829" width="10.42578125" style="7"/>
    <col min="3830" max="3830" width="6.140625" style="7" bestFit="1" customWidth="1"/>
    <col min="3831" max="3831" width="4.85546875" style="7" bestFit="1" customWidth="1"/>
    <col min="3832" max="3832" width="12.140625" style="7" bestFit="1" customWidth="1"/>
    <col min="3833" max="3833" width="9.5703125" style="7" bestFit="1" customWidth="1"/>
    <col min="3834" max="3834" width="3.28515625" style="7" customWidth="1"/>
    <col min="3835" max="3835" width="7.28515625" style="7" bestFit="1" customWidth="1"/>
    <col min="3836" max="3836" width="9.5703125" style="7" bestFit="1" customWidth="1"/>
    <col min="3837" max="3837" width="10.7109375" style="7" bestFit="1" customWidth="1"/>
    <col min="3838" max="3838" width="2.28515625" style="7" customWidth="1"/>
    <col min="3839" max="3839" width="9.7109375" style="7" bestFit="1" customWidth="1"/>
    <col min="3840" max="3840" width="3.28515625" style="7" customWidth="1"/>
    <col min="3841" max="3841" width="9.85546875" style="7" bestFit="1" customWidth="1"/>
    <col min="3842" max="3842" width="9.28515625" style="7" bestFit="1" customWidth="1"/>
    <col min="3843" max="3843" width="4.85546875" style="7" bestFit="1" customWidth="1"/>
    <col min="3844" max="3844" width="10.28515625" style="7" bestFit="1" customWidth="1"/>
    <col min="3845" max="3846" width="2.28515625" style="7" customWidth="1"/>
    <col min="3847" max="3847" width="7.28515625" style="7" customWidth="1"/>
    <col min="3848" max="3848" width="11.7109375" style="7" customWidth="1"/>
    <col min="3849" max="3849" width="3.5703125" style="7" bestFit="1" customWidth="1"/>
    <col min="3850" max="3850" width="34" style="7" customWidth="1"/>
    <col min="3851" max="3851" width="2.85546875" style="7" customWidth="1"/>
    <col min="3852" max="3852" width="10.42578125" style="7" customWidth="1"/>
    <col min="3853" max="3853" width="2.85546875" style="7" customWidth="1"/>
    <col min="3854" max="3854" width="10.42578125" style="7" customWidth="1"/>
    <col min="3855" max="3855" width="2.28515625" style="7" customWidth="1"/>
    <col min="3856" max="4085" width="10.42578125" style="7"/>
    <col min="4086" max="4086" width="6.140625" style="7" bestFit="1" customWidth="1"/>
    <col min="4087" max="4087" width="4.85546875" style="7" bestFit="1" customWidth="1"/>
    <col min="4088" max="4088" width="12.140625" style="7" bestFit="1" customWidth="1"/>
    <col min="4089" max="4089" width="9.5703125" style="7" bestFit="1" customWidth="1"/>
    <col min="4090" max="4090" width="3.28515625" style="7" customWidth="1"/>
    <col min="4091" max="4091" width="7.28515625" style="7" bestFit="1" customWidth="1"/>
    <col min="4092" max="4092" width="9.5703125" style="7" bestFit="1" customWidth="1"/>
    <col min="4093" max="4093" width="10.7109375" style="7" bestFit="1" customWidth="1"/>
    <col min="4094" max="4094" width="2.28515625" style="7" customWidth="1"/>
    <col min="4095" max="4095" width="9.7109375" style="7" bestFit="1" customWidth="1"/>
    <col min="4096" max="4096" width="3.28515625" style="7" customWidth="1"/>
    <col min="4097" max="4097" width="9.85546875" style="7" bestFit="1" customWidth="1"/>
    <col min="4098" max="4098" width="9.28515625" style="7" bestFit="1" customWidth="1"/>
    <col min="4099" max="4099" width="4.85546875" style="7" bestFit="1" customWidth="1"/>
    <col min="4100" max="4100" width="10.28515625" style="7" bestFit="1" customWidth="1"/>
    <col min="4101" max="4102" width="2.28515625" style="7" customWidth="1"/>
    <col min="4103" max="4103" width="7.28515625" style="7" customWidth="1"/>
    <col min="4104" max="4104" width="11.7109375" style="7" customWidth="1"/>
    <col min="4105" max="4105" width="3.5703125" style="7" bestFit="1" customWidth="1"/>
    <col min="4106" max="4106" width="34" style="7" customWidth="1"/>
    <col min="4107" max="4107" width="2.85546875" style="7" customWidth="1"/>
    <col min="4108" max="4108" width="10.42578125" style="7" customWidth="1"/>
    <col min="4109" max="4109" width="2.85546875" style="7" customWidth="1"/>
    <col min="4110" max="4110" width="10.42578125" style="7" customWidth="1"/>
    <col min="4111" max="4111" width="2.28515625" style="7" customWidth="1"/>
    <col min="4112" max="4341" width="10.42578125" style="7"/>
    <col min="4342" max="4342" width="6.140625" style="7" bestFit="1" customWidth="1"/>
    <col min="4343" max="4343" width="4.85546875" style="7" bestFit="1" customWidth="1"/>
    <col min="4344" max="4344" width="12.140625" style="7" bestFit="1" customWidth="1"/>
    <col min="4345" max="4345" width="9.5703125" style="7" bestFit="1" customWidth="1"/>
    <col min="4346" max="4346" width="3.28515625" style="7" customWidth="1"/>
    <col min="4347" max="4347" width="7.28515625" style="7" bestFit="1" customWidth="1"/>
    <col min="4348" max="4348" width="9.5703125" style="7" bestFit="1" customWidth="1"/>
    <col min="4349" max="4349" width="10.7109375" style="7" bestFit="1" customWidth="1"/>
    <col min="4350" max="4350" width="2.28515625" style="7" customWidth="1"/>
    <col min="4351" max="4351" width="9.7109375" style="7" bestFit="1" customWidth="1"/>
    <col min="4352" max="4352" width="3.28515625" style="7" customWidth="1"/>
    <col min="4353" max="4353" width="9.85546875" style="7" bestFit="1" customWidth="1"/>
    <col min="4354" max="4354" width="9.28515625" style="7" bestFit="1" customWidth="1"/>
    <col min="4355" max="4355" width="4.85546875" style="7" bestFit="1" customWidth="1"/>
    <col min="4356" max="4356" width="10.28515625" style="7" bestFit="1" customWidth="1"/>
    <col min="4357" max="4358" width="2.28515625" style="7" customWidth="1"/>
    <col min="4359" max="4359" width="7.28515625" style="7" customWidth="1"/>
    <col min="4360" max="4360" width="11.7109375" style="7" customWidth="1"/>
    <col min="4361" max="4361" width="3.5703125" style="7" bestFit="1" customWidth="1"/>
    <col min="4362" max="4362" width="34" style="7" customWidth="1"/>
    <col min="4363" max="4363" width="2.85546875" style="7" customWidth="1"/>
    <col min="4364" max="4364" width="10.42578125" style="7" customWidth="1"/>
    <col min="4365" max="4365" width="2.85546875" style="7" customWidth="1"/>
    <col min="4366" max="4366" width="10.42578125" style="7" customWidth="1"/>
    <col min="4367" max="4367" width="2.28515625" style="7" customWidth="1"/>
    <col min="4368" max="4597" width="10.42578125" style="7"/>
    <col min="4598" max="4598" width="6.140625" style="7" bestFit="1" customWidth="1"/>
    <col min="4599" max="4599" width="4.85546875" style="7" bestFit="1" customWidth="1"/>
    <col min="4600" max="4600" width="12.140625" style="7" bestFit="1" customWidth="1"/>
    <col min="4601" max="4601" width="9.5703125" style="7" bestFit="1" customWidth="1"/>
    <col min="4602" max="4602" width="3.28515625" style="7" customWidth="1"/>
    <col min="4603" max="4603" width="7.28515625" style="7" bestFit="1" customWidth="1"/>
    <col min="4604" max="4604" width="9.5703125" style="7" bestFit="1" customWidth="1"/>
    <col min="4605" max="4605" width="10.7109375" style="7" bestFit="1" customWidth="1"/>
    <col min="4606" max="4606" width="2.28515625" style="7" customWidth="1"/>
    <col min="4607" max="4607" width="9.7109375" style="7" bestFit="1" customWidth="1"/>
    <col min="4608" max="4608" width="3.28515625" style="7" customWidth="1"/>
    <col min="4609" max="4609" width="9.85546875" style="7" bestFit="1" customWidth="1"/>
    <col min="4610" max="4610" width="9.28515625" style="7" bestFit="1" customWidth="1"/>
    <col min="4611" max="4611" width="4.85546875" style="7" bestFit="1" customWidth="1"/>
    <col min="4612" max="4612" width="10.28515625" style="7" bestFit="1" customWidth="1"/>
    <col min="4613" max="4614" width="2.28515625" style="7" customWidth="1"/>
    <col min="4615" max="4615" width="7.28515625" style="7" customWidth="1"/>
    <col min="4616" max="4616" width="11.7109375" style="7" customWidth="1"/>
    <col min="4617" max="4617" width="3.5703125" style="7" bestFit="1" customWidth="1"/>
    <col min="4618" max="4618" width="34" style="7" customWidth="1"/>
    <col min="4619" max="4619" width="2.85546875" style="7" customWidth="1"/>
    <col min="4620" max="4620" width="10.42578125" style="7" customWidth="1"/>
    <col min="4621" max="4621" width="2.85546875" style="7" customWidth="1"/>
    <col min="4622" max="4622" width="10.42578125" style="7" customWidth="1"/>
    <col min="4623" max="4623" width="2.28515625" style="7" customWidth="1"/>
    <col min="4624" max="4853" width="10.42578125" style="7"/>
    <col min="4854" max="4854" width="6.140625" style="7" bestFit="1" customWidth="1"/>
    <col min="4855" max="4855" width="4.85546875" style="7" bestFit="1" customWidth="1"/>
    <col min="4856" max="4856" width="12.140625" style="7" bestFit="1" customWidth="1"/>
    <col min="4857" max="4857" width="9.5703125" style="7" bestFit="1" customWidth="1"/>
    <col min="4858" max="4858" width="3.28515625" style="7" customWidth="1"/>
    <col min="4859" max="4859" width="7.28515625" style="7" bestFit="1" customWidth="1"/>
    <col min="4860" max="4860" width="9.5703125" style="7" bestFit="1" customWidth="1"/>
    <col min="4861" max="4861" width="10.7109375" style="7" bestFit="1" customWidth="1"/>
    <col min="4862" max="4862" width="2.28515625" style="7" customWidth="1"/>
    <col min="4863" max="4863" width="9.7109375" style="7" bestFit="1" customWidth="1"/>
    <col min="4864" max="4864" width="3.28515625" style="7" customWidth="1"/>
    <col min="4865" max="4865" width="9.85546875" style="7" bestFit="1" customWidth="1"/>
    <col min="4866" max="4866" width="9.28515625" style="7" bestFit="1" customWidth="1"/>
    <col min="4867" max="4867" width="4.85546875" style="7" bestFit="1" customWidth="1"/>
    <col min="4868" max="4868" width="10.28515625" style="7" bestFit="1" customWidth="1"/>
    <col min="4869" max="4870" width="2.28515625" style="7" customWidth="1"/>
    <col min="4871" max="4871" width="7.28515625" style="7" customWidth="1"/>
    <col min="4872" max="4872" width="11.7109375" style="7" customWidth="1"/>
    <col min="4873" max="4873" width="3.5703125" style="7" bestFit="1" customWidth="1"/>
    <col min="4874" max="4874" width="34" style="7" customWidth="1"/>
    <col min="4875" max="4875" width="2.85546875" style="7" customWidth="1"/>
    <col min="4876" max="4876" width="10.42578125" style="7" customWidth="1"/>
    <col min="4877" max="4877" width="2.85546875" style="7" customWidth="1"/>
    <col min="4878" max="4878" width="10.42578125" style="7" customWidth="1"/>
    <col min="4879" max="4879" width="2.28515625" style="7" customWidth="1"/>
    <col min="4880" max="5109" width="10.42578125" style="7"/>
    <col min="5110" max="5110" width="6.140625" style="7" bestFit="1" customWidth="1"/>
    <col min="5111" max="5111" width="4.85546875" style="7" bestFit="1" customWidth="1"/>
    <col min="5112" max="5112" width="12.140625" style="7" bestFit="1" customWidth="1"/>
    <col min="5113" max="5113" width="9.5703125" style="7" bestFit="1" customWidth="1"/>
    <col min="5114" max="5114" width="3.28515625" style="7" customWidth="1"/>
    <col min="5115" max="5115" width="7.28515625" style="7" bestFit="1" customWidth="1"/>
    <col min="5116" max="5116" width="9.5703125" style="7" bestFit="1" customWidth="1"/>
    <col min="5117" max="5117" width="10.7109375" style="7" bestFit="1" customWidth="1"/>
    <col min="5118" max="5118" width="2.28515625" style="7" customWidth="1"/>
    <col min="5119" max="5119" width="9.7109375" style="7" bestFit="1" customWidth="1"/>
    <col min="5120" max="5120" width="3.28515625" style="7" customWidth="1"/>
    <col min="5121" max="5121" width="9.85546875" style="7" bestFit="1" customWidth="1"/>
    <col min="5122" max="5122" width="9.28515625" style="7" bestFit="1" customWidth="1"/>
    <col min="5123" max="5123" width="4.85546875" style="7" bestFit="1" customWidth="1"/>
    <col min="5124" max="5124" width="10.28515625" style="7" bestFit="1" customWidth="1"/>
    <col min="5125" max="5126" width="2.28515625" style="7" customWidth="1"/>
    <col min="5127" max="5127" width="7.28515625" style="7" customWidth="1"/>
    <col min="5128" max="5128" width="11.7109375" style="7" customWidth="1"/>
    <col min="5129" max="5129" width="3.5703125" style="7" bestFit="1" customWidth="1"/>
    <col min="5130" max="5130" width="34" style="7" customWidth="1"/>
    <col min="5131" max="5131" width="2.85546875" style="7" customWidth="1"/>
    <col min="5132" max="5132" width="10.42578125" style="7" customWidth="1"/>
    <col min="5133" max="5133" width="2.85546875" style="7" customWidth="1"/>
    <col min="5134" max="5134" width="10.42578125" style="7" customWidth="1"/>
    <col min="5135" max="5135" width="2.28515625" style="7" customWidth="1"/>
    <col min="5136" max="5365" width="10.42578125" style="7"/>
    <col min="5366" max="5366" width="6.140625" style="7" bestFit="1" customWidth="1"/>
    <col min="5367" max="5367" width="4.85546875" style="7" bestFit="1" customWidth="1"/>
    <col min="5368" max="5368" width="12.140625" style="7" bestFit="1" customWidth="1"/>
    <col min="5369" max="5369" width="9.5703125" style="7" bestFit="1" customWidth="1"/>
    <col min="5370" max="5370" width="3.28515625" style="7" customWidth="1"/>
    <col min="5371" max="5371" width="7.28515625" style="7" bestFit="1" customWidth="1"/>
    <col min="5372" max="5372" width="9.5703125" style="7" bestFit="1" customWidth="1"/>
    <col min="5373" max="5373" width="10.7109375" style="7" bestFit="1" customWidth="1"/>
    <col min="5374" max="5374" width="2.28515625" style="7" customWidth="1"/>
    <col min="5375" max="5375" width="9.7109375" style="7" bestFit="1" customWidth="1"/>
    <col min="5376" max="5376" width="3.28515625" style="7" customWidth="1"/>
    <col min="5377" max="5377" width="9.85546875" style="7" bestFit="1" customWidth="1"/>
    <col min="5378" max="5378" width="9.28515625" style="7" bestFit="1" customWidth="1"/>
    <col min="5379" max="5379" width="4.85546875" style="7" bestFit="1" customWidth="1"/>
    <col min="5380" max="5380" width="10.28515625" style="7" bestFit="1" customWidth="1"/>
    <col min="5381" max="5382" width="2.28515625" style="7" customWidth="1"/>
    <col min="5383" max="5383" width="7.28515625" style="7" customWidth="1"/>
    <col min="5384" max="5384" width="11.7109375" style="7" customWidth="1"/>
    <col min="5385" max="5385" width="3.5703125" style="7" bestFit="1" customWidth="1"/>
    <col min="5386" max="5386" width="34" style="7" customWidth="1"/>
    <col min="5387" max="5387" width="2.85546875" style="7" customWidth="1"/>
    <col min="5388" max="5388" width="10.42578125" style="7" customWidth="1"/>
    <col min="5389" max="5389" width="2.85546875" style="7" customWidth="1"/>
    <col min="5390" max="5390" width="10.42578125" style="7" customWidth="1"/>
    <col min="5391" max="5391" width="2.28515625" style="7" customWidth="1"/>
    <col min="5392" max="5621" width="10.42578125" style="7"/>
    <col min="5622" max="5622" width="6.140625" style="7" bestFit="1" customWidth="1"/>
    <col min="5623" max="5623" width="4.85546875" style="7" bestFit="1" customWidth="1"/>
    <col min="5624" max="5624" width="12.140625" style="7" bestFit="1" customWidth="1"/>
    <col min="5625" max="5625" width="9.5703125" style="7" bestFit="1" customWidth="1"/>
    <col min="5626" max="5626" width="3.28515625" style="7" customWidth="1"/>
    <col min="5627" max="5627" width="7.28515625" style="7" bestFit="1" customWidth="1"/>
    <col min="5628" max="5628" width="9.5703125" style="7" bestFit="1" customWidth="1"/>
    <col min="5629" max="5629" width="10.7109375" style="7" bestFit="1" customWidth="1"/>
    <col min="5630" max="5630" width="2.28515625" style="7" customWidth="1"/>
    <col min="5631" max="5631" width="9.7109375" style="7" bestFit="1" customWidth="1"/>
    <col min="5632" max="5632" width="3.28515625" style="7" customWidth="1"/>
    <col min="5633" max="5633" width="9.85546875" style="7" bestFit="1" customWidth="1"/>
    <col min="5634" max="5634" width="9.28515625" style="7" bestFit="1" customWidth="1"/>
    <col min="5635" max="5635" width="4.85546875" style="7" bestFit="1" customWidth="1"/>
    <col min="5636" max="5636" width="10.28515625" style="7" bestFit="1" customWidth="1"/>
    <col min="5637" max="5638" width="2.28515625" style="7" customWidth="1"/>
    <col min="5639" max="5639" width="7.28515625" style="7" customWidth="1"/>
    <col min="5640" max="5640" width="11.7109375" style="7" customWidth="1"/>
    <col min="5641" max="5641" width="3.5703125" style="7" bestFit="1" customWidth="1"/>
    <col min="5642" max="5642" width="34" style="7" customWidth="1"/>
    <col min="5643" max="5643" width="2.85546875" style="7" customWidth="1"/>
    <col min="5644" max="5644" width="10.42578125" style="7" customWidth="1"/>
    <col min="5645" max="5645" width="2.85546875" style="7" customWidth="1"/>
    <col min="5646" max="5646" width="10.42578125" style="7" customWidth="1"/>
    <col min="5647" max="5647" width="2.28515625" style="7" customWidth="1"/>
    <col min="5648" max="5877" width="10.42578125" style="7"/>
    <col min="5878" max="5878" width="6.140625" style="7" bestFit="1" customWidth="1"/>
    <col min="5879" max="5879" width="4.85546875" style="7" bestFit="1" customWidth="1"/>
    <col min="5880" max="5880" width="12.140625" style="7" bestFit="1" customWidth="1"/>
    <col min="5881" max="5881" width="9.5703125" style="7" bestFit="1" customWidth="1"/>
    <col min="5882" max="5882" width="3.28515625" style="7" customWidth="1"/>
    <col min="5883" max="5883" width="7.28515625" style="7" bestFit="1" customWidth="1"/>
    <col min="5884" max="5884" width="9.5703125" style="7" bestFit="1" customWidth="1"/>
    <col min="5885" max="5885" width="10.7109375" style="7" bestFit="1" customWidth="1"/>
    <col min="5886" max="5886" width="2.28515625" style="7" customWidth="1"/>
    <col min="5887" max="5887" width="9.7109375" style="7" bestFit="1" customWidth="1"/>
    <col min="5888" max="5888" width="3.28515625" style="7" customWidth="1"/>
    <col min="5889" max="5889" width="9.85546875" style="7" bestFit="1" customWidth="1"/>
    <col min="5890" max="5890" width="9.28515625" style="7" bestFit="1" customWidth="1"/>
    <col min="5891" max="5891" width="4.85546875" style="7" bestFit="1" customWidth="1"/>
    <col min="5892" max="5892" width="10.28515625" style="7" bestFit="1" customWidth="1"/>
    <col min="5893" max="5894" width="2.28515625" style="7" customWidth="1"/>
    <col min="5895" max="5895" width="7.28515625" style="7" customWidth="1"/>
    <col min="5896" max="5896" width="11.7109375" style="7" customWidth="1"/>
    <col min="5897" max="5897" width="3.5703125" style="7" bestFit="1" customWidth="1"/>
    <col min="5898" max="5898" width="34" style="7" customWidth="1"/>
    <col min="5899" max="5899" width="2.85546875" style="7" customWidth="1"/>
    <col min="5900" max="5900" width="10.42578125" style="7" customWidth="1"/>
    <col min="5901" max="5901" width="2.85546875" style="7" customWidth="1"/>
    <col min="5902" max="5902" width="10.42578125" style="7" customWidth="1"/>
    <col min="5903" max="5903" width="2.28515625" style="7" customWidth="1"/>
    <col min="5904" max="6133" width="10.42578125" style="7"/>
    <col min="6134" max="6134" width="6.140625" style="7" bestFit="1" customWidth="1"/>
    <col min="6135" max="6135" width="4.85546875" style="7" bestFit="1" customWidth="1"/>
    <col min="6136" max="6136" width="12.140625" style="7" bestFit="1" customWidth="1"/>
    <col min="6137" max="6137" width="9.5703125" style="7" bestFit="1" customWidth="1"/>
    <col min="6138" max="6138" width="3.28515625" style="7" customWidth="1"/>
    <col min="6139" max="6139" width="7.28515625" style="7" bestFit="1" customWidth="1"/>
    <col min="6140" max="6140" width="9.5703125" style="7" bestFit="1" customWidth="1"/>
    <col min="6141" max="6141" width="10.7109375" style="7" bestFit="1" customWidth="1"/>
    <col min="6142" max="6142" width="2.28515625" style="7" customWidth="1"/>
    <col min="6143" max="6143" width="9.7109375" style="7" bestFit="1" customWidth="1"/>
    <col min="6144" max="6144" width="3.28515625" style="7" customWidth="1"/>
    <col min="6145" max="6145" width="9.85546875" style="7" bestFit="1" customWidth="1"/>
    <col min="6146" max="6146" width="9.28515625" style="7" bestFit="1" customWidth="1"/>
    <col min="6147" max="6147" width="4.85546875" style="7" bestFit="1" customWidth="1"/>
    <col min="6148" max="6148" width="10.28515625" style="7" bestFit="1" customWidth="1"/>
    <col min="6149" max="6150" width="2.28515625" style="7" customWidth="1"/>
    <col min="6151" max="6151" width="7.28515625" style="7" customWidth="1"/>
    <col min="6152" max="6152" width="11.7109375" style="7" customWidth="1"/>
    <col min="6153" max="6153" width="3.5703125" style="7" bestFit="1" customWidth="1"/>
    <col min="6154" max="6154" width="34" style="7" customWidth="1"/>
    <col min="6155" max="6155" width="2.85546875" style="7" customWidth="1"/>
    <col min="6156" max="6156" width="10.42578125" style="7" customWidth="1"/>
    <col min="6157" max="6157" width="2.85546875" style="7" customWidth="1"/>
    <col min="6158" max="6158" width="10.42578125" style="7" customWidth="1"/>
    <col min="6159" max="6159" width="2.28515625" style="7" customWidth="1"/>
    <col min="6160" max="6389" width="10.42578125" style="7"/>
    <col min="6390" max="6390" width="6.140625" style="7" bestFit="1" customWidth="1"/>
    <col min="6391" max="6391" width="4.85546875" style="7" bestFit="1" customWidth="1"/>
    <col min="6392" max="6392" width="12.140625" style="7" bestFit="1" customWidth="1"/>
    <col min="6393" max="6393" width="9.5703125" style="7" bestFit="1" customWidth="1"/>
    <col min="6394" max="6394" width="3.28515625" style="7" customWidth="1"/>
    <col min="6395" max="6395" width="7.28515625" style="7" bestFit="1" customWidth="1"/>
    <col min="6396" max="6396" width="9.5703125" style="7" bestFit="1" customWidth="1"/>
    <col min="6397" max="6397" width="10.7109375" style="7" bestFit="1" customWidth="1"/>
    <col min="6398" max="6398" width="2.28515625" style="7" customWidth="1"/>
    <col min="6399" max="6399" width="9.7109375" style="7" bestFit="1" customWidth="1"/>
    <col min="6400" max="6400" width="3.28515625" style="7" customWidth="1"/>
    <col min="6401" max="6401" width="9.85546875" style="7" bestFit="1" customWidth="1"/>
    <col min="6402" max="6402" width="9.28515625" style="7" bestFit="1" customWidth="1"/>
    <col min="6403" max="6403" width="4.85546875" style="7" bestFit="1" customWidth="1"/>
    <col min="6404" max="6404" width="10.28515625" style="7" bestFit="1" customWidth="1"/>
    <col min="6405" max="6406" width="2.28515625" style="7" customWidth="1"/>
    <col min="6407" max="6407" width="7.28515625" style="7" customWidth="1"/>
    <col min="6408" max="6408" width="11.7109375" style="7" customWidth="1"/>
    <col min="6409" max="6409" width="3.5703125" style="7" bestFit="1" customWidth="1"/>
    <col min="6410" max="6410" width="34" style="7" customWidth="1"/>
    <col min="6411" max="6411" width="2.85546875" style="7" customWidth="1"/>
    <col min="6412" max="6412" width="10.42578125" style="7" customWidth="1"/>
    <col min="6413" max="6413" width="2.85546875" style="7" customWidth="1"/>
    <col min="6414" max="6414" width="10.42578125" style="7" customWidth="1"/>
    <col min="6415" max="6415" width="2.28515625" style="7" customWidth="1"/>
    <col min="6416" max="6645" width="10.42578125" style="7"/>
    <col min="6646" max="6646" width="6.140625" style="7" bestFit="1" customWidth="1"/>
    <col min="6647" max="6647" width="4.85546875" style="7" bestFit="1" customWidth="1"/>
    <col min="6648" max="6648" width="12.140625" style="7" bestFit="1" customWidth="1"/>
    <col min="6649" max="6649" width="9.5703125" style="7" bestFit="1" customWidth="1"/>
    <col min="6650" max="6650" width="3.28515625" style="7" customWidth="1"/>
    <col min="6651" max="6651" width="7.28515625" style="7" bestFit="1" customWidth="1"/>
    <col min="6652" max="6652" width="9.5703125" style="7" bestFit="1" customWidth="1"/>
    <col min="6653" max="6653" width="10.7109375" style="7" bestFit="1" customWidth="1"/>
    <col min="6654" max="6654" width="2.28515625" style="7" customWidth="1"/>
    <col min="6655" max="6655" width="9.7109375" style="7" bestFit="1" customWidth="1"/>
    <col min="6656" max="6656" width="3.28515625" style="7" customWidth="1"/>
    <col min="6657" max="6657" width="9.85546875" style="7" bestFit="1" customWidth="1"/>
    <col min="6658" max="6658" width="9.28515625" style="7" bestFit="1" customWidth="1"/>
    <col min="6659" max="6659" width="4.85546875" style="7" bestFit="1" customWidth="1"/>
    <col min="6660" max="6660" width="10.28515625" style="7" bestFit="1" customWidth="1"/>
    <col min="6661" max="6662" width="2.28515625" style="7" customWidth="1"/>
    <col min="6663" max="6663" width="7.28515625" style="7" customWidth="1"/>
    <col min="6664" max="6664" width="11.7109375" style="7" customWidth="1"/>
    <col min="6665" max="6665" width="3.5703125" style="7" bestFit="1" customWidth="1"/>
    <col min="6666" max="6666" width="34" style="7" customWidth="1"/>
    <col min="6667" max="6667" width="2.85546875" style="7" customWidth="1"/>
    <col min="6668" max="6668" width="10.42578125" style="7" customWidth="1"/>
    <col min="6669" max="6669" width="2.85546875" style="7" customWidth="1"/>
    <col min="6670" max="6670" width="10.42578125" style="7" customWidth="1"/>
    <col min="6671" max="6671" width="2.28515625" style="7" customWidth="1"/>
    <col min="6672" max="6901" width="10.42578125" style="7"/>
    <col min="6902" max="6902" width="6.140625" style="7" bestFit="1" customWidth="1"/>
    <col min="6903" max="6903" width="4.85546875" style="7" bestFit="1" customWidth="1"/>
    <col min="6904" max="6904" width="12.140625" style="7" bestFit="1" customWidth="1"/>
    <col min="6905" max="6905" width="9.5703125" style="7" bestFit="1" customWidth="1"/>
    <col min="6906" max="6906" width="3.28515625" style="7" customWidth="1"/>
    <col min="6907" max="6907" width="7.28515625" style="7" bestFit="1" customWidth="1"/>
    <col min="6908" max="6908" width="9.5703125" style="7" bestFit="1" customWidth="1"/>
    <col min="6909" max="6909" width="10.7109375" style="7" bestFit="1" customWidth="1"/>
    <col min="6910" max="6910" width="2.28515625" style="7" customWidth="1"/>
    <col min="6911" max="6911" width="9.7109375" style="7" bestFit="1" customWidth="1"/>
    <col min="6912" max="6912" width="3.28515625" style="7" customWidth="1"/>
    <col min="6913" max="6913" width="9.85546875" style="7" bestFit="1" customWidth="1"/>
    <col min="6914" max="6914" width="9.28515625" style="7" bestFit="1" customWidth="1"/>
    <col min="6915" max="6915" width="4.85546875" style="7" bestFit="1" customWidth="1"/>
    <col min="6916" max="6916" width="10.28515625" style="7" bestFit="1" customWidth="1"/>
    <col min="6917" max="6918" width="2.28515625" style="7" customWidth="1"/>
    <col min="6919" max="6919" width="7.28515625" style="7" customWidth="1"/>
    <col min="6920" max="6920" width="11.7109375" style="7" customWidth="1"/>
    <col min="6921" max="6921" width="3.5703125" style="7" bestFit="1" customWidth="1"/>
    <col min="6922" max="6922" width="34" style="7" customWidth="1"/>
    <col min="6923" max="6923" width="2.85546875" style="7" customWidth="1"/>
    <col min="6924" max="6924" width="10.42578125" style="7" customWidth="1"/>
    <col min="6925" max="6925" width="2.85546875" style="7" customWidth="1"/>
    <col min="6926" max="6926" width="10.42578125" style="7" customWidth="1"/>
    <col min="6927" max="6927" width="2.28515625" style="7" customWidth="1"/>
    <col min="6928" max="7157" width="10.42578125" style="7"/>
    <col min="7158" max="7158" width="6.140625" style="7" bestFit="1" customWidth="1"/>
    <col min="7159" max="7159" width="4.85546875" style="7" bestFit="1" customWidth="1"/>
    <col min="7160" max="7160" width="12.140625" style="7" bestFit="1" customWidth="1"/>
    <col min="7161" max="7161" width="9.5703125" style="7" bestFit="1" customWidth="1"/>
    <col min="7162" max="7162" width="3.28515625" style="7" customWidth="1"/>
    <col min="7163" max="7163" width="7.28515625" style="7" bestFit="1" customWidth="1"/>
    <col min="7164" max="7164" width="9.5703125" style="7" bestFit="1" customWidth="1"/>
    <col min="7165" max="7165" width="10.7109375" style="7" bestFit="1" customWidth="1"/>
    <col min="7166" max="7166" width="2.28515625" style="7" customWidth="1"/>
    <col min="7167" max="7167" width="9.7109375" style="7" bestFit="1" customWidth="1"/>
    <col min="7168" max="7168" width="3.28515625" style="7" customWidth="1"/>
    <col min="7169" max="7169" width="9.85546875" style="7" bestFit="1" customWidth="1"/>
    <col min="7170" max="7170" width="9.28515625" style="7" bestFit="1" customWidth="1"/>
    <col min="7171" max="7171" width="4.85546875" style="7" bestFit="1" customWidth="1"/>
    <col min="7172" max="7172" width="10.28515625" style="7" bestFit="1" customWidth="1"/>
    <col min="7173" max="7174" width="2.28515625" style="7" customWidth="1"/>
    <col min="7175" max="7175" width="7.28515625" style="7" customWidth="1"/>
    <col min="7176" max="7176" width="11.7109375" style="7" customWidth="1"/>
    <col min="7177" max="7177" width="3.5703125" style="7" bestFit="1" customWidth="1"/>
    <col min="7178" max="7178" width="34" style="7" customWidth="1"/>
    <col min="7179" max="7179" width="2.85546875" style="7" customWidth="1"/>
    <col min="7180" max="7180" width="10.42578125" style="7" customWidth="1"/>
    <col min="7181" max="7181" width="2.85546875" style="7" customWidth="1"/>
    <col min="7182" max="7182" width="10.42578125" style="7" customWidth="1"/>
    <col min="7183" max="7183" width="2.28515625" style="7" customWidth="1"/>
    <col min="7184" max="7413" width="10.42578125" style="7"/>
    <col min="7414" max="7414" width="6.140625" style="7" bestFit="1" customWidth="1"/>
    <col min="7415" max="7415" width="4.85546875" style="7" bestFit="1" customWidth="1"/>
    <col min="7416" max="7416" width="12.140625" style="7" bestFit="1" customWidth="1"/>
    <col min="7417" max="7417" width="9.5703125" style="7" bestFit="1" customWidth="1"/>
    <col min="7418" max="7418" width="3.28515625" style="7" customWidth="1"/>
    <col min="7419" max="7419" width="7.28515625" style="7" bestFit="1" customWidth="1"/>
    <col min="7420" max="7420" width="9.5703125" style="7" bestFit="1" customWidth="1"/>
    <col min="7421" max="7421" width="10.7109375" style="7" bestFit="1" customWidth="1"/>
    <col min="7422" max="7422" width="2.28515625" style="7" customWidth="1"/>
    <col min="7423" max="7423" width="9.7109375" style="7" bestFit="1" customWidth="1"/>
    <col min="7424" max="7424" width="3.28515625" style="7" customWidth="1"/>
    <col min="7425" max="7425" width="9.85546875" style="7" bestFit="1" customWidth="1"/>
    <col min="7426" max="7426" width="9.28515625" style="7" bestFit="1" customWidth="1"/>
    <col min="7427" max="7427" width="4.85546875" style="7" bestFit="1" customWidth="1"/>
    <col min="7428" max="7428" width="10.28515625" style="7" bestFit="1" customWidth="1"/>
    <col min="7429" max="7430" width="2.28515625" style="7" customWidth="1"/>
    <col min="7431" max="7431" width="7.28515625" style="7" customWidth="1"/>
    <col min="7432" max="7432" width="11.7109375" style="7" customWidth="1"/>
    <col min="7433" max="7433" width="3.5703125" style="7" bestFit="1" customWidth="1"/>
    <col min="7434" max="7434" width="34" style="7" customWidth="1"/>
    <col min="7435" max="7435" width="2.85546875" style="7" customWidth="1"/>
    <col min="7436" max="7436" width="10.42578125" style="7" customWidth="1"/>
    <col min="7437" max="7437" width="2.85546875" style="7" customWidth="1"/>
    <col min="7438" max="7438" width="10.42578125" style="7" customWidth="1"/>
    <col min="7439" max="7439" width="2.28515625" style="7" customWidth="1"/>
    <col min="7440" max="7669" width="10.42578125" style="7"/>
    <col min="7670" max="7670" width="6.140625" style="7" bestFit="1" customWidth="1"/>
    <col min="7671" max="7671" width="4.85546875" style="7" bestFit="1" customWidth="1"/>
    <col min="7672" max="7672" width="12.140625" style="7" bestFit="1" customWidth="1"/>
    <col min="7673" max="7673" width="9.5703125" style="7" bestFit="1" customWidth="1"/>
    <col min="7674" max="7674" width="3.28515625" style="7" customWidth="1"/>
    <col min="7675" max="7675" width="7.28515625" style="7" bestFit="1" customWidth="1"/>
    <col min="7676" max="7676" width="9.5703125" style="7" bestFit="1" customWidth="1"/>
    <col min="7677" max="7677" width="10.7109375" style="7" bestFit="1" customWidth="1"/>
    <col min="7678" max="7678" width="2.28515625" style="7" customWidth="1"/>
    <col min="7679" max="7679" width="9.7109375" style="7" bestFit="1" customWidth="1"/>
    <col min="7680" max="7680" width="3.28515625" style="7" customWidth="1"/>
    <col min="7681" max="7681" width="9.85546875" style="7" bestFit="1" customWidth="1"/>
    <col min="7682" max="7682" width="9.28515625" style="7" bestFit="1" customWidth="1"/>
    <col min="7683" max="7683" width="4.85546875" style="7" bestFit="1" customWidth="1"/>
    <col min="7684" max="7684" width="10.28515625" style="7" bestFit="1" customWidth="1"/>
    <col min="7685" max="7686" width="2.28515625" style="7" customWidth="1"/>
    <col min="7687" max="7687" width="7.28515625" style="7" customWidth="1"/>
    <col min="7688" max="7688" width="11.7109375" style="7" customWidth="1"/>
    <col min="7689" max="7689" width="3.5703125" style="7" bestFit="1" customWidth="1"/>
    <col min="7690" max="7690" width="34" style="7" customWidth="1"/>
    <col min="7691" max="7691" width="2.85546875" style="7" customWidth="1"/>
    <col min="7692" max="7692" width="10.42578125" style="7" customWidth="1"/>
    <col min="7693" max="7693" width="2.85546875" style="7" customWidth="1"/>
    <col min="7694" max="7694" width="10.42578125" style="7" customWidth="1"/>
    <col min="7695" max="7695" width="2.28515625" style="7" customWidth="1"/>
    <col min="7696" max="7925" width="10.42578125" style="7"/>
    <col min="7926" max="7926" width="6.140625" style="7" bestFit="1" customWidth="1"/>
    <col min="7927" max="7927" width="4.85546875" style="7" bestFit="1" customWidth="1"/>
    <col min="7928" max="7928" width="12.140625" style="7" bestFit="1" customWidth="1"/>
    <col min="7929" max="7929" width="9.5703125" style="7" bestFit="1" customWidth="1"/>
    <col min="7930" max="7930" width="3.28515625" style="7" customWidth="1"/>
    <col min="7931" max="7931" width="7.28515625" style="7" bestFit="1" customWidth="1"/>
    <col min="7932" max="7932" width="9.5703125" style="7" bestFit="1" customWidth="1"/>
    <col min="7933" max="7933" width="10.7109375" style="7" bestFit="1" customWidth="1"/>
    <col min="7934" max="7934" width="2.28515625" style="7" customWidth="1"/>
    <col min="7935" max="7935" width="9.7109375" style="7" bestFit="1" customWidth="1"/>
    <col min="7936" max="7936" width="3.28515625" style="7" customWidth="1"/>
    <col min="7937" max="7937" width="9.85546875" style="7" bestFit="1" customWidth="1"/>
    <col min="7938" max="7938" width="9.28515625" style="7" bestFit="1" customWidth="1"/>
    <col min="7939" max="7939" width="4.85546875" style="7" bestFit="1" customWidth="1"/>
    <col min="7940" max="7940" width="10.28515625" style="7" bestFit="1" customWidth="1"/>
    <col min="7941" max="7942" width="2.28515625" style="7" customWidth="1"/>
    <col min="7943" max="7943" width="7.28515625" style="7" customWidth="1"/>
    <col min="7944" max="7944" width="11.7109375" style="7" customWidth="1"/>
    <col min="7945" max="7945" width="3.5703125" style="7" bestFit="1" customWidth="1"/>
    <col min="7946" max="7946" width="34" style="7" customWidth="1"/>
    <col min="7947" max="7947" width="2.85546875" style="7" customWidth="1"/>
    <col min="7948" max="7948" width="10.42578125" style="7" customWidth="1"/>
    <col min="7949" max="7949" width="2.85546875" style="7" customWidth="1"/>
    <col min="7950" max="7950" width="10.42578125" style="7" customWidth="1"/>
    <col min="7951" max="7951" width="2.28515625" style="7" customWidth="1"/>
    <col min="7952" max="8181" width="10.42578125" style="7"/>
    <col min="8182" max="8182" width="6.140625" style="7" bestFit="1" customWidth="1"/>
    <col min="8183" max="8183" width="4.85546875" style="7" bestFit="1" customWidth="1"/>
    <col min="8184" max="8184" width="12.140625" style="7" bestFit="1" customWidth="1"/>
    <col min="8185" max="8185" width="9.5703125" style="7" bestFit="1" customWidth="1"/>
    <col min="8186" max="8186" width="3.28515625" style="7" customWidth="1"/>
    <col min="8187" max="8187" width="7.28515625" style="7" bestFit="1" customWidth="1"/>
    <col min="8188" max="8188" width="9.5703125" style="7" bestFit="1" customWidth="1"/>
    <col min="8189" max="8189" width="10.7109375" style="7" bestFit="1" customWidth="1"/>
    <col min="8190" max="8190" width="2.28515625" style="7" customWidth="1"/>
    <col min="8191" max="8191" width="9.7109375" style="7" bestFit="1" customWidth="1"/>
    <col min="8192" max="8192" width="3.28515625" style="7" customWidth="1"/>
    <col min="8193" max="8193" width="9.85546875" style="7" bestFit="1" customWidth="1"/>
    <col min="8194" max="8194" width="9.28515625" style="7" bestFit="1" customWidth="1"/>
    <col min="8195" max="8195" width="4.85546875" style="7" bestFit="1" customWidth="1"/>
    <col min="8196" max="8196" width="10.28515625" style="7" bestFit="1" customWidth="1"/>
    <col min="8197" max="8198" width="2.28515625" style="7" customWidth="1"/>
    <col min="8199" max="8199" width="7.28515625" style="7" customWidth="1"/>
    <col min="8200" max="8200" width="11.7109375" style="7" customWidth="1"/>
    <col min="8201" max="8201" width="3.5703125" style="7" bestFit="1" customWidth="1"/>
    <col min="8202" max="8202" width="34" style="7" customWidth="1"/>
    <col min="8203" max="8203" width="2.85546875" style="7" customWidth="1"/>
    <col min="8204" max="8204" width="10.42578125" style="7" customWidth="1"/>
    <col min="8205" max="8205" width="2.85546875" style="7" customWidth="1"/>
    <col min="8206" max="8206" width="10.42578125" style="7" customWidth="1"/>
    <col min="8207" max="8207" width="2.28515625" style="7" customWidth="1"/>
    <col min="8208" max="8437" width="10.42578125" style="7"/>
    <col min="8438" max="8438" width="6.140625" style="7" bestFit="1" customWidth="1"/>
    <col min="8439" max="8439" width="4.85546875" style="7" bestFit="1" customWidth="1"/>
    <col min="8440" max="8440" width="12.140625" style="7" bestFit="1" customWidth="1"/>
    <col min="8441" max="8441" width="9.5703125" style="7" bestFit="1" customWidth="1"/>
    <col min="8442" max="8442" width="3.28515625" style="7" customWidth="1"/>
    <col min="8443" max="8443" width="7.28515625" style="7" bestFit="1" customWidth="1"/>
    <col min="8444" max="8444" width="9.5703125" style="7" bestFit="1" customWidth="1"/>
    <col min="8445" max="8445" width="10.7109375" style="7" bestFit="1" customWidth="1"/>
    <col min="8446" max="8446" width="2.28515625" style="7" customWidth="1"/>
    <col min="8447" max="8447" width="9.7109375" style="7" bestFit="1" customWidth="1"/>
    <col min="8448" max="8448" width="3.28515625" style="7" customWidth="1"/>
    <col min="8449" max="8449" width="9.85546875" style="7" bestFit="1" customWidth="1"/>
    <col min="8450" max="8450" width="9.28515625" style="7" bestFit="1" customWidth="1"/>
    <col min="8451" max="8451" width="4.85546875" style="7" bestFit="1" customWidth="1"/>
    <col min="8452" max="8452" width="10.28515625" style="7" bestFit="1" customWidth="1"/>
    <col min="8453" max="8454" width="2.28515625" style="7" customWidth="1"/>
    <col min="8455" max="8455" width="7.28515625" style="7" customWidth="1"/>
    <col min="8456" max="8456" width="11.7109375" style="7" customWidth="1"/>
    <col min="8457" max="8457" width="3.5703125" style="7" bestFit="1" customWidth="1"/>
    <col min="8458" max="8458" width="34" style="7" customWidth="1"/>
    <col min="8459" max="8459" width="2.85546875" style="7" customWidth="1"/>
    <col min="8460" max="8460" width="10.42578125" style="7" customWidth="1"/>
    <col min="8461" max="8461" width="2.85546875" style="7" customWidth="1"/>
    <col min="8462" max="8462" width="10.42578125" style="7" customWidth="1"/>
    <col min="8463" max="8463" width="2.28515625" style="7" customWidth="1"/>
    <col min="8464" max="8693" width="10.42578125" style="7"/>
    <col min="8694" max="8694" width="6.140625" style="7" bestFit="1" customWidth="1"/>
    <col min="8695" max="8695" width="4.85546875" style="7" bestFit="1" customWidth="1"/>
    <col min="8696" max="8696" width="12.140625" style="7" bestFit="1" customWidth="1"/>
    <col min="8697" max="8697" width="9.5703125" style="7" bestFit="1" customWidth="1"/>
    <col min="8698" max="8698" width="3.28515625" style="7" customWidth="1"/>
    <col min="8699" max="8699" width="7.28515625" style="7" bestFit="1" customWidth="1"/>
    <col min="8700" max="8700" width="9.5703125" style="7" bestFit="1" customWidth="1"/>
    <col min="8701" max="8701" width="10.7109375" style="7" bestFit="1" customWidth="1"/>
    <col min="8702" max="8702" width="2.28515625" style="7" customWidth="1"/>
    <col min="8703" max="8703" width="9.7109375" style="7" bestFit="1" customWidth="1"/>
    <col min="8704" max="8704" width="3.28515625" style="7" customWidth="1"/>
    <col min="8705" max="8705" width="9.85546875" style="7" bestFit="1" customWidth="1"/>
    <col min="8706" max="8706" width="9.28515625" style="7" bestFit="1" customWidth="1"/>
    <col min="8707" max="8707" width="4.85546875" style="7" bestFit="1" customWidth="1"/>
    <col min="8708" max="8708" width="10.28515625" style="7" bestFit="1" customWidth="1"/>
    <col min="8709" max="8710" width="2.28515625" style="7" customWidth="1"/>
    <col min="8711" max="8711" width="7.28515625" style="7" customWidth="1"/>
    <col min="8712" max="8712" width="11.7109375" style="7" customWidth="1"/>
    <col min="8713" max="8713" width="3.5703125" style="7" bestFit="1" customWidth="1"/>
    <col min="8714" max="8714" width="34" style="7" customWidth="1"/>
    <col min="8715" max="8715" width="2.85546875" style="7" customWidth="1"/>
    <col min="8716" max="8716" width="10.42578125" style="7" customWidth="1"/>
    <col min="8717" max="8717" width="2.85546875" style="7" customWidth="1"/>
    <col min="8718" max="8718" width="10.42578125" style="7" customWidth="1"/>
    <col min="8719" max="8719" width="2.28515625" style="7" customWidth="1"/>
    <col min="8720" max="8949" width="10.42578125" style="7"/>
    <col min="8950" max="8950" width="6.140625" style="7" bestFit="1" customWidth="1"/>
    <col min="8951" max="8951" width="4.85546875" style="7" bestFit="1" customWidth="1"/>
    <col min="8952" max="8952" width="12.140625" style="7" bestFit="1" customWidth="1"/>
    <col min="8953" max="8953" width="9.5703125" style="7" bestFit="1" customWidth="1"/>
    <col min="8954" max="8954" width="3.28515625" style="7" customWidth="1"/>
    <col min="8955" max="8955" width="7.28515625" style="7" bestFit="1" customWidth="1"/>
    <col min="8956" max="8956" width="9.5703125" style="7" bestFit="1" customWidth="1"/>
    <col min="8957" max="8957" width="10.7109375" style="7" bestFit="1" customWidth="1"/>
    <col min="8958" max="8958" width="2.28515625" style="7" customWidth="1"/>
    <col min="8959" max="8959" width="9.7109375" style="7" bestFit="1" customWidth="1"/>
    <col min="8960" max="8960" width="3.28515625" style="7" customWidth="1"/>
    <col min="8961" max="8961" width="9.85546875" style="7" bestFit="1" customWidth="1"/>
    <col min="8962" max="8962" width="9.28515625" style="7" bestFit="1" customWidth="1"/>
    <col min="8963" max="8963" width="4.85546875" style="7" bestFit="1" customWidth="1"/>
    <col min="8964" max="8964" width="10.28515625" style="7" bestFit="1" customWidth="1"/>
    <col min="8965" max="8966" width="2.28515625" style="7" customWidth="1"/>
    <col min="8967" max="8967" width="7.28515625" style="7" customWidth="1"/>
    <col min="8968" max="8968" width="11.7109375" style="7" customWidth="1"/>
    <col min="8969" max="8969" width="3.5703125" style="7" bestFit="1" customWidth="1"/>
    <col min="8970" max="8970" width="34" style="7" customWidth="1"/>
    <col min="8971" max="8971" width="2.85546875" style="7" customWidth="1"/>
    <col min="8972" max="8972" width="10.42578125" style="7" customWidth="1"/>
    <col min="8973" max="8973" width="2.85546875" style="7" customWidth="1"/>
    <col min="8974" max="8974" width="10.42578125" style="7" customWidth="1"/>
    <col min="8975" max="8975" width="2.28515625" style="7" customWidth="1"/>
    <col min="8976" max="9205" width="10.42578125" style="7"/>
    <col min="9206" max="9206" width="6.140625" style="7" bestFit="1" customWidth="1"/>
    <col min="9207" max="9207" width="4.85546875" style="7" bestFit="1" customWidth="1"/>
    <col min="9208" max="9208" width="12.140625" style="7" bestFit="1" customWidth="1"/>
    <col min="9209" max="9209" width="9.5703125" style="7" bestFit="1" customWidth="1"/>
    <col min="9210" max="9210" width="3.28515625" style="7" customWidth="1"/>
    <col min="9211" max="9211" width="7.28515625" style="7" bestFit="1" customWidth="1"/>
    <col min="9212" max="9212" width="9.5703125" style="7" bestFit="1" customWidth="1"/>
    <col min="9213" max="9213" width="10.7109375" style="7" bestFit="1" customWidth="1"/>
    <col min="9214" max="9214" width="2.28515625" style="7" customWidth="1"/>
    <col min="9215" max="9215" width="9.7109375" style="7" bestFit="1" customWidth="1"/>
    <col min="9216" max="9216" width="3.28515625" style="7" customWidth="1"/>
    <col min="9217" max="9217" width="9.85546875" style="7" bestFit="1" customWidth="1"/>
    <col min="9218" max="9218" width="9.28515625" style="7" bestFit="1" customWidth="1"/>
    <col min="9219" max="9219" width="4.85546875" style="7" bestFit="1" customWidth="1"/>
    <col min="9220" max="9220" width="10.28515625" style="7" bestFit="1" customWidth="1"/>
    <col min="9221" max="9222" width="2.28515625" style="7" customWidth="1"/>
    <col min="9223" max="9223" width="7.28515625" style="7" customWidth="1"/>
    <col min="9224" max="9224" width="11.7109375" style="7" customWidth="1"/>
    <col min="9225" max="9225" width="3.5703125" style="7" bestFit="1" customWidth="1"/>
    <col min="9226" max="9226" width="34" style="7" customWidth="1"/>
    <col min="9227" max="9227" width="2.85546875" style="7" customWidth="1"/>
    <col min="9228" max="9228" width="10.42578125" style="7" customWidth="1"/>
    <col min="9229" max="9229" width="2.85546875" style="7" customWidth="1"/>
    <col min="9230" max="9230" width="10.42578125" style="7" customWidth="1"/>
    <col min="9231" max="9231" width="2.28515625" style="7" customWidth="1"/>
    <col min="9232" max="9461" width="10.42578125" style="7"/>
    <col min="9462" max="9462" width="6.140625" style="7" bestFit="1" customWidth="1"/>
    <col min="9463" max="9463" width="4.85546875" style="7" bestFit="1" customWidth="1"/>
    <col min="9464" max="9464" width="12.140625" style="7" bestFit="1" customWidth="1"/>
    <col min="9465" max="9465" width="9.5703125" style="7" bestFit="1" customWidth="1"/>
    <col min="9466" max="9466" width="3.28515625" style="7" customWidth="1"/>
    <col min="9467" max="9467" width="7.28515625" style="7" bestFit="1" customWidth="1"/>
    <col min="9468" max="9468" width="9.5703125" style="7" bestFit="1" customWidth="1"/>
    <col min="9469" max="9469" width="10.7109375" style="7" bestFit="1" customWidth="1"/>
    <col min="9470" max="9470" width="2.28515625" style="7" customWidth="1"/>
    <col min="9471" max="9471" width="9.7109375" style="7" bestFit="1" customWidth="1"/>
    <col min="9472" max="9472" width="3.28515625" style="7" customWidth="1"/>
    <col min="9473" max="9473" width="9.85546875" style="7" bestFit="1" customWidth="1"/>
    <col min="9474" max="9474" width="9.28515625" style="7" bestFit="1" customWidth="1"/>
    <col min="9475" max="9475" width="4.85546875" style="7" bestFit="1" customWidth="1"/>
    <col min="9476" max="9476" width="10.28515625" style="7" bestFit="1" customWidth="1"/>
    <col min="9477" max="9478" width="2.28515625" style="7" customWidth="1"/>
    <col min="9479" max="9479" width="7.28515625" style="7" customWidth="1"/>
    <col min="9480" max="9480" width="11.7109375" style="7" customWidth="1"/>
    <col min="9481" max="9481" width="3.5703125" style="7" bestFit="1" customWidth="1"/>
    <col min="9482" max="9482" width="34" style="7" customWidth="1"/>
    <col min="9483" max="9483" width="2.85546875" style="7" customWidth="1"/>
    <col min="9484" max="9484" width="10.42578125" style="7" customWidth="1"/>
    <col min="9485" max="9485" width="2.85546875" style="7" customWidth="1"/>
    <col min="9486" max="9486" width="10.42578125" style="7" customWidth="1"/>
    <col min="9487" max="9487" width="2.28515625" style="7" customWidth="1"/>
    <col min="9488" max="9717" width="10.42578125" style="7"/>
    <col min="9718" max="9718" width="6.140625" style="7" bestFit="1" customWidth="1"/>
    <col min="9719" max="9719" width="4.85546875" style="7" bestFit="1" customWidth="1"/>
    <col min="9720" max="9720" width="12.140625" style="7" bestFit="1" customWidth="1"/>
    <col min="9721" max="9721" width="9.5703125" style="7" bestFit="1" customWidth="1"/>
    <col min="9722" max="9722" width="3.28515625" style="7" customWidth="1"/>
    <col min="9723" max="9723" width="7.28515625" style="7" bestFit="1" customWidth="1"/>
    <col min="9724" max="9724" width="9.5703125" style="7" bestFit="1" customWidth="1"/>
    <col min="9725" max="9725" width="10.7109375" style="7" bestFit="1" customWidth="1"/>
    <col min="9726" max="9726" width="2.28515625" style="7" customWidth="1"/>
    <col min="9727" max="9727" width="9.7109375" style="7" bestFit="1" customWidth="1"/>
    <col min="9728" max="9728" width="3.28515625" style="7" customWidth="1"/>
    <col min="9729" max="9729" width="9.85546875" style="7" bestFit="1" customWidth="1"/>
    <col min="9730" max="9730" width="9.28515625" style="7" bestFit="1" customWidth="1"/>
    <col min="9731" max="9731" width="4.85546875" style="7" bestFit="1" customWidth="1"/>
    <col min="9732" max="9732" width="10.28515625" style="7" bestFit="1" customWidth="1"/>
    <col min="9733" max="9734" width="2.28515625" style="7" customWidth="1"/>
    <col min="9735" max="9735" width="7.28515625" style="7" customWidth="1"/>
    <col min="9736" max="9736" width="11.7109375" style="7" customWidth="1"/>
    <col min="9737" max="9737" width="3.5703125" style="7" bestFit="1" customWidth="1"/>
    <col min="9738" max="9738" width="34" style="7" customWidth="1"/>
    <col min="9739" max="9739" width="2.85546875" style="7" customWidth="1"/>
    <col min="9740" max="9740" width="10.42578125" style="7" customWidth="1"/>
    <col min="9741" max="9741" width="2.85546875" style="7" customWidth="1"/>
    <col min="9742" max="9742" width="10.42578125" style="7" customWidth="1"/>
    <col min="9743" max="9743" width="2.28515625" style="7" customWidth="1"/>
    <col min="9744" max="9973" width="10.42578125" style="7"/>
    <col min="9974" max="9974" width="6.140625" style="7" bestFit="1" customWidth="1"/>
    <col min="9975" max="9975" width="4.85546875" style="7" bestFit="1" customWidth="1"/>
    <col min="9976" max="9976" width="12.140625" style="7" bestFit="1" customWidth="1"/>
    <col min="9977" max="9977" width="9.5703125" style="7" bestFit="1" customWidth="1"/>
    <col min="9978" max="9978" width="3.28515625" style="7" customWidth="1"/>
    <col min="9979" max="9979" width="7.28515625" style="7" bestFit="1" customWidth="1"/>
    <col min="9980" max="9980" width="9.5703125" style="7" bestFit="1" customWidth="1"/>
    <col min="9981" max="9981" width="10.7109375" style="7" bestFit="1" customWidth="1"/>
    <col min="9982" max="9982" width="2.28515625" style="7" customWidth="1"/>
    <col min="9983" max="9983" width="9.7109375" style="7" bestFit="1" customWidth="1"/>
    <col min="9984" max="9984" width="3.28515625" style="7" customWidth="1"/>
    <col min="9985" max="9985" width="9.85546875" style="7" bestFit="1" customWidth="1"/>
    <col min="9986" max="9986" width="9.28515625" style="7" bestFit="1" customWidth="1"/>
    <col min="9987" max="9987" width="4.85546875" style="7" bestFit="1" customWidth="1"/>
    <col min="9988" max="9988" width="10.28515625" style="7" bestFit="1" customWidth="1"/>
    <col min="9989" max="9990" width="2.28515625" style="7" customWidth="1"/>
    <col min="9991" max="9991" width="7.28515625" style="7" customWidth="1"/>
    <col min="9992" max="9992" width="11.7109375" style="7" customWidth="1"/>
    <col min="9993" max="9993" width="3.5703125" style="7" bestFit="1" customWidth="1"/>
    <col min="9994" max="9994" width="34" style="7" customWidth="1"/>
    <col min="9995" max="9995" width="2.85546875" style="7" customWidth="1"/>
    <col min="9996" max="9996" width="10.42578125" style="7" customWidth="1"/>
    <col min="9997" max="9997" width="2.85546875" style="7" customWidth="1"/>
    <col min="9998" max="9998" width="10.42578125" style="7" customWidth="1"/>
    <col min="9999" max="9999" width="2.28515625" style="7" customWidth="1"/>
    <col min="10000" max="10229" width="10.42578125" style="7"/>
    <col min="10230" max="10230" width="6.140625" style="7" bestFit="1" customWidth="1"/>
    <col min="10231" max="10231" width="4.85546875" style="7" bestFit="1" customWidth="1"/>
    <col min="10232" max="10232" width="12.140625" style="7" bestFit="1" customWidth="1"/>
    <col min="10233" max="10233" width="9.5703125" style="7" bestFit="1" customWidth="1"/>
    <col min="10234" max="10234" width="3.28515625" style="7" customWidth="1"/>
    <col min="10235" max="10235" width="7.28515625" style="7" bestFit="1" customWidth="1"/>
    <col min="10236" max="10236" width="9.5703125" style="7" bestFit="1" customWidth="1"/>
    <col min="10237" max="10237" width="10.7109375" style="7" bestFit="1" customWidth="1"/>
    <col min="10238" max="10238" width="2.28515625" style="7" customWidth="1"/>
    <col min="10239" max="10239" width="9.7109375" style="7" bestFit="1" customWidth="1"/>
    <col min="10240" max="10240" width="3.28515625" style="7" customWidth="1"/>
    <col min="10241" max="10241" width="9.85546875" style="7" bestFit="1" customWidth="1"/>
    <col min="10242" max="10242" width="9.28515625" style="7" bestFit="1" customWidth="1"/>
    <col min="10243" max="10243" width="4.85546875" style="7" bestFit="1" customWidth="1"/>
    <col min="10244" max="10244" width="10.28515625" style="7" bestFit="1" customWidth="1"/>
    <col min="10245" max="10246" width="2.28515625" style="7" customWidth="1"/>
    <col min="10247" max="10247" width="7.28515625" style="7" customWidth="1"/>
    <col min="10248" max="10248" width="11.7109375" style="7" customWidth="1"/>
    <col min="10249" max="10249" width="3.5703125" style="7" bestFit="1" customWidth="1"/>
    <col min="10250" max="10250" width="34" style="7" customWidth="1"/>
    <col min="10251" max="10251" width="2.85546875" style="7" customWidth="1"/>
    <col min="10252" max="10252" width="10.42578125" style="7" customWidth="1"/>
    <col min="10253" max="10253" width="2.85546875" style="7" customWidth="1"/>
    <col min="10254" max="10254" width="10.42578125" style="7" customWidth="1"/>
    <col min="10255" max="10255" width="2.28515625" style="7" customWidth="1"/>
    <col min="10256" max="10485" width="10.42578125" style="7"/>
    <col min="10486" max="10486" width="6.140625" style="7" bestFit="1" customWidth="1"/>
    <col min="10487" max="10487" width="4.85546875" style="7" bestFit="1" customWidth="1"/>
    <col min="10488" max="10488" width="12.140625" style="7" bestFit="1" customWidth="1"/>
    <col min="10489" max="10489" width="9.5703125" style="7" bestFit="1" customWidth="1"/>
    <col min="10490" max="10490" width="3.28515625" style="7" customWidth="1"/>
    <col min="10491" max="10491" width="7.28515625" style="7" bestFit="1" customWidth="1"/>
    <col min="10492" max="10492" width="9.5703125" style="7" bestFit="1" customWidth="1"/>
    <col min="10493" max="10493" width="10.7109375" style="7" bestFit="1" customWidth="1"/>
    <col min="10494" max="10494" width="2.28515625" style="7" customWidth="1"/>
    <col min="10495" max="10495" width="9.7109375" style="7" bestFit="1" customWidth="1"/>
    <col min="10496" max="10496" width="3.28515625" style="7" customWidth="1"/>
    <col min="10497" max="10497" width="9.85546875" style="7" bestFit="1" customWidth="1"/>
    <col min="10498" max="10498" width="9.28515625" style="7" bestFit="1" customWidth="1"/>
    <col min="10499" max="10499" width="4.85546875" style="7" bestFit="1" customWidth="1"/>
    <col min="10500" max="10500" width="10.28515625" style="7" bestFit="1" customWidth="1"/>
    <col min="10501" max="10502" width="2.28515625" style="7" customWidth="1"/>
    <col min="10503" max="10503" width="7.28515625" style="7" customWidth="1"/>
    <col min="10504" max="10504" width="11.7109375" style="7" customWidth="1"/>
    <col min="10505" max="10505" width="3.5703125" style="7" bestFit="1" customWidth="1"/>
    <col min="10506" max="10506" width="34" style="7" customWidth="1"/>
    <col min="10507" max="10507" width="2.85546875" style="7" customWidth="1"/>
    <col min="10508" max="10508" width="10.42578125" style="7" customWidth="1"/>
    <col min="10509" max="10509" width="2.85546875" style="7" customWidth="1"/>
    <col min="10510" max="10510" width="10.42578125" style="7" customWidth="1"/>
    <col min="10511" max="10511" width="2.28515625" style="7" customWidth="1"/>
    <col min="10512" max="10741" width="10.42578125" style="7"/>
    <col min="10742" max="10742" width="6.140625" style="7" bestFit="1" customWidth="1"/>
    <col min="10743" max="10743" width="4.85546875" style="7" bestFit="1" customWidth="1"/>
    <col min="10744" max="10744" width="12.140625" style="7" bestFit="1" customWidth="1"/>
    <col min="10745" max="10745" width="9.5703125" style="7" bestFit="1" customWidth="1"/>
    <col min="10746" max="10746" width="3.28515625" style="7" customWidth="1"/>
    <col min="10747" max="10747" width="7.28515625" style="7" bestFit="1" customWidth="1"/>
    <col min="10748" max="10748" width="9.5703125" style="7" bestFit="1" customWidth="1"/>
    <col min="10749" max="10749" width="10.7109375" style="7" bestFit="1" customWidth="1"/>
    <col min="10750" max="10750" width="2.28515625" style="7" customWidth="1"/>
    <col min="10751" max="10751" width="9.7109375" style="7" bestFit="1" customWidth="1"/>
    <col min="10752" max="10752" width="3.28515625" style="7" customWidth="1"/>
    <col min="10753" max="10753" width="9.85546875" style="7" bestFit="1" customWidth="1"/>
    <col min="10754" max="10754" width="9.28515625" style="7" bestFit="1" customWidth="1"/>
    <col min="10755" max="10755" width="4.85546875" style="7" bestFit="1" customWidth="1"/>
    <col min="10756" max="10756" width="10.28515625" style="7" bestFit="1" customWidth="1"/>
    <col min="10757" max="10758" width="2.28515625" style="7" customWidth="1"/>
    <col min="10759" max="10759" width="7.28515625" style="7" customWidth="1"/>
    <col min="10760" max="10760" width="11.7109375" style="7" customWidth="1"/>
    <col min="10761" max="10761" width="3.5703125" style="7" bestFit="1" customWidth="1"/>
    <col min="10762" max="10762" width="34" style="7" customWidth="1"/>
    <col min="10763" max="10763" width="2.85546875" style="7" customWidth="1"/>
    <col min="10764" max="10764" width="10.42578125" style="7" customWidth="1"/>
    <col min="10765" max="10765" width="2.85546875" style="7" customWidth="1"/>
    <col min="10766" max="10766" width="10.42578125" style="7" customWidth="1"/>
    <col min="10767" max="10767" width="2.28515625" style="7" customWidth="1"/>
    <col min="10768" max="10997" width="10.42578125" style="7"/>
    <col min="10998" max="10998" width="6.140625" style="7" bestFit="1" customWidth="1"/>
    <col min="10999" max="10999" width="4.85546875" style="7" bestFit="1" customWidth="1"/>
    <col min="11000" max="11000" width="12.140625" style="7" bestFit="1" customWidth="1"/>
    <col min="11001" max="11001" width="9.5703125" style="7" bestFit="1" customWidth="1"/>
    <col min="11002" max="11002" width="3.28515625" style="7" customWidth="1"/>
    <col min="11003" max="11003" width="7.28515625" style="7" bestFit="1" customWidth="1"/>
    <col min="11004" max="11004" width="9.5703125" style="7" bestFit="1" customWidth="1"/>
    <col min="11005" max="11005" width="10.7109375" style="7" bestFit="1" customWidth="1"/>
    <col min="11006" max="11006" width="2.28515625" style="7" customWidth="1"/>
    <col min="11007" max="11007" width="9.7109375" style="7" bestFit="1" customWidth="1"/>
    <col min="11008" max="11008" width="3.28515625" style="7" customWidth="1"/>
    <col min="11009" max="11009" width="9.85546875" style="7" bestFit="1" customWidth="1"/>
    <col min="11010" max="11010" width="9.28515625" style="7" bestFit="1" customWidth="1"/>
    <col min="11011" max="11011" width="4.85546875" style="7" bestFit="1" customWidth="1"/>
    <col min="11012" max="11012" width="10.28515625" style="7" bestFit="1" customWidth="1"/>
    <col min="11013" max="11014" width="2.28515625" style="7" customWidth="1"/>
    <col min="11015" max="11015" width="7.28515625" style="7" customWidth="1"/>
    <col min="11016" max="11016" width="11.7109375" style="7" customWidth="1"/>
    <col min="11017" max="11017" width="3.5703125" style="7" bestFit="1" customWidth="1"/>
    <col min="11018" max="11018" width="34" style="7" customWidth="1"/>
    <col min="11019" max="11019" width="2.85546875" style="7" customWidth="1"/>
    <col min="11020" max="11020" width="10.42578125" style="7" customWidth="1"/>
    <col min="11021" max="11021" width="2.85546875" style="7" customWidth="1"/>
    <col min="11022" max="11022" width="10.42578125" style="7" customWidth="1"/>
    <col min="11023" max="11023" width="2.28515625" style="7" customWidth="1"/>
    <col min="11024" max="11253" width="10.42578125" style="7"/>
    <col min="11254" max="11254" width="6.140625" style="7" bestFit="1" customWidth="1"/>
    <col min="11255" max="11255" width="4.85546875" style="7" bestFit="1" customWidth="1"/>
    <col min="11256" max="11256" width="12.140625" style="7" bestFit="1" customWidth="1"/>
    <col min="11257" max="11257" width="9.5703125" style="7" bestFit="1" customWidth="1"/>
    <col min="11258" max="11258" width="3.28515625" style="7" customWidth="1"/>
    <col min="11259" max="11259" width="7.28515625" style="7" bestFit="1" customWidth="1"/>
    <col min="11260" max="11260" width="9.5703125" style="7" bestFit="1" customWidth="1"/>
    <col min="11261" max="11261" width="10.7109375" style="7" bestFit="1" customWidth="1"/>
    <col min="11262" max="11262" width="2.28515625" style="7" customWidth="1"/>
    <col min="11263" max="11263" width="9.7109375" style="7" bestFit="1" customWidth="1"/>
    <col min="11264" max="11264" width="3.28515625" style="7" customWidth="1"/>
    <col min="11265" max="11265" width="9.85546875" style="7" bestFit="1" customWidth="1"/>
    <col min="11266" max="11266" width="9.28515625" style="7" bestFit="1" customWidth="1"/>
    <col min="11267" max="11267" width="4.85546875" style="7" bestFit="1" customWidth="1"/>
    <col min="11268" max="11268" width="10.28515625" style="7" bestFit="1" customWidth="1"/>
    <col min="11269" max="11270" width="2.28515625" style="7" customWidth="1"/>
    <col min="11271" max="11271" width="7.28515625" style="7" customWidth="1"/>
    <col min="11272" max="11272" width="11.7109375" style="7" customWidth="1"/>
    <col min="11273" max="11273" width="3.5703125" style="7" bestFit="1" customWidth="1"/>
    <col min="11274" max="11274" width="34" style="7" customWidth="1"/>
    <col min="11275" max="11275" width="2.85546875" style="7" customWidth="1"/>
    <col min="11276" max="11276" width="10.42578125" style="7" customWidth="1"/>
    <col min="11277" max="11277" width="2.85546875" style="7" customWidth="1"/>
    <col min="11278" max="11278" width="10.42578125" style="7" customWidth="1"/>
    <col min="11279" max="11279" width="2.28515625" style="7" customWidth="1"/>
    <col min="11280" max="11509" width="10.42578125" style="7"/>
    <col min="11510" max="11510" width="6.140625" style="7" bestFit="1" customWidth="1"/>
    <col min="11511" max="11511" width="4.85546875" style="7" bestFit="1" customWidth="1"/>
    <col min="11512" max="11512" width="12.140625" style="7" bestFit="1" customWidth="1"/>
    <col min="11513" max="11513" width="9.5703125" style="7" bestFit="1" customWidth="1"/>
    <col min="11514" max="11514" width="3.28515625" style="7" customWidth="1"/>
    <col min="11515" max="11515" width="7.28515625" style="7" bestFit="1" customWidth="1"/>
    <col min="11516" max="11516" width="9.5703125" style="7" bestFit="1" customWidth="1"/>
    <col min="11517" max="11517" width="10.7109375" style="7" bestFit="1" customWidth="1"/>
    <col min="11518" max="11518" width="2.28515625" style="7" customWidth="1"/>
    <col min="11519" max="11519" width="9.7109375" style="7" bestFit="1" customWidth="1"/>
    <col min="11520" max="11520" width="3.28515625" style="7" customWidth="1"/>
    <col min="11521" max="11521" width="9.85546875" style="7" bestFit="1" customWidth="1"/>
    <col min="11522" max="11522" width="9.28515625" style="7" bestFit="1" customWidth="1"/>
    <col min="11523" max="11523" width="4.85546875" style="7" bestFit="1" customWidth="1"/>
    <col min="11524" max="11524" width="10.28515625" style="7" bestFit="1" customWidth="1"/>
    <col min="11525" max="11526" width="2.28515625" style="7" customWidth="1"/>
    <col min="11527" max="11527" width="7.28515625" style="7" customWidth="1"/>
    <col min="11528" max="11528" width="11.7109375" style="7" customWidth="1"/>
    <col min="11529" max="11529" width="3.5703125" style="7" bestFit="1" customWidth="1"/>
    <col min="11530" max="11530" width="34" style="7" customWidth="1"/>
    <col min="11531" max="11531" width="2.85546875" style="7" customWidth="1"/>
    <col min="11532" max="11532" width="10.42578125" style="7" customWidth="1"/>
    <col min="11533" max="11533" width="2.85546875" style="7" customWidth="1"/>
    <col min="11534" max="11534" width="10.42578125" style="7" customWidth="1"/>
    <col min="11535" max="11535" width="2.28515625" style="7" customWidth="1"/>
    <col min="11536" max="11765" width="10.42578125" style="7"/>
    <col min="11766" max="11766" width="6.140625" style="7" bestFit="1" customWidth="1"/>
    <col min="11767" max="11767" width="4.85546875" style="7" bestFit="1" customWidth="1"/>
    <col min="11768" max="11768" width="12.140625" style="7" bestFit="1" customWidth="1"/>
    <col min="11769" max="11769" width="9.5703125" style="7" bestFit="1" customWidth="1"/>
    <col min="11770" max="11770" width="3.28515625" style="7" customWidth="1"/>
    <col min="11771" max="11771" width="7.28515625" style="7" bestFit="1" customWidth="1"/>
    <col min="11772" max="11772" width="9.5703125" style="7" bestFit="1" customWidth="1"/>
    <col min="11773" max="11773" width="10.7109375" style="7" bestFit="1" customWidth="1"/>
    <col min="11774" max="11774" width="2.28515625" style="7" customWidth="1"/>
    <col min="11775" max="11775" width="9.7109375" style="7" bestFit="1" customWidth="1"/>
    <col min="11776" max="11776" width="3.28515625" style="7" customWidth="1"/>
    <col min="11777" max="11777" width="9.85546875" style="7" bestFit="1" customWidth="1"/>
    <col min="11778" max="11778" width="9.28515625" style="7" bestFit="1" customWidth="1"/>
    <col min="11779" max="11779" width="4.85546875" style="7" bestFit="1" customWidth="1"/>
    <col min="11780" max="11780" width="10.28515625" style="7" bestFit="1" customWidth="1"/>
    <col min="11781" max="11782" width="2.28515625" style="7" customWidth="1"/>
    <col min="11783" max="11783" width="7.28515625" style="7" customWidth="1"/>
    <col min="11784" max="11784" width="11.7109375" style="7" customWidth="1"/>
    <col min="11785" max="11785" width="3.5703125" style="7" bestFit="1" customWidth="1"/>
    <col min="11786" max="11786" width="34" style="7" customWidth="1"/>
    <col min="11787" max="11787" width="2.85546875" style="7" customWidth="1"/>
    <col min="11788" max="11788" width="10.42578125" style="7" customWidth="1"/>
    <col min="11789" max="11789" width="2.85546875" style="7" customWidth="1"/>
    <col min="11790" max="11790" width="10.42578125" style="7" customWidth="1"/>
    <col min="11791" max="11791" width="2.28515625" style="7" customWidth="1"/>
    <col min="11792" max="12021" width="10.42578125" style="7"/>
    <col min="12022" max="12022" width="6.140625" style="7" bestFit="1" customWidth="1"/>
    <col min="12023" max="12023" width="4.85546875" style="7" bestFit="1" customWidth="1"/>
    <col min="12024" max="12024" width="12.140625" style="7" bestFit="1" customWidth="1"/>
    <col min="12025" max="12025" width="9.5703125" style="7" bestFit="1" customWidth="1"/>
    <col min="12026" max="12026" width="3.28515625" style="7" customWidth="1"/>
    <col min="12027" max="12027" width="7.28515625" style="7" bestFit="1" customWidth="1"/>
    <col min="12028" max="12028" width="9.5703125" style="7" bestFit="1" customWidth="1"/>
    <col min="12029" max="12029" width="10.7109375" style="7" bestFit="1" customWidth="1"/>
    <col min="12030" max="12030" width="2.28515625" style="7" customWidth="1"/>
    <col min="12031" max="12031" width="9.7109375" style="7" bestFit="1" customWidth="1"/>
    <col min="12032" max="12032" width="3.28515625" style="7" customWidth="1"/>
    <col min="12033" max="12033" width="9.85546875" style="7" bestFit="1" customWidth="1"/>
    <col min="12034" max="12034" width="9.28515625" style="7" bestFit="1" customWidth="1"/>
    <col min="12035" max="12035" width="4.85546875" style="7" bestFit="1" customWidth="1"/>
    <col min="12036" max="12036" width="10.28515625" style="7" bestFit="1" customWidth="1"/>
    <col min="12037" max="12038" width="2.28515625" style="7" customWidth="1"/>
    <col min="12039" max="12039" width="7.28515625" style="7" customWidth="1"/>
    <col min="12040" max="12040" width="11.7109375" style="7" customWidth="1"/>
    <col min="12041" max="12041" width="3.5703125" style="7" bestFit="1" customWidth="1"/>
    <col min="12042" max="12042" width="34" style="7" customWidth="1"/>
    <col min="12043" max="12043" width="2.85546875" style="7" customWidth="1"/>
    <col min="12044" max="12044" width="10.42578125" style="7" customWidth="1"/>
    <col min="12045" max="12045" width="2.85546875" style="7" customWidth="1"/>
    <col min="12046" max="12046" width="10.42578125" style="7" customWidth="1"/>
    <col min="12047" max="12047" width="2.28515625" style="7" customWidth="1"/>
    <col min="12048" max="12277" width="10.42578125" style="7"/>
    <col min="12278" max="12278" width="6.140625" style="7" bestFit="1" customWidth="1"/>
    <col min="12279" max="12279" width="4.85546875" style="7" bestFit="1" customWidth="1"/>
    <col min="12280" max="12280" width="12.140625" style="7" bestFit="1" customWidth="1"/>
    <col min="12281" max="12281" width="9.5703125" style="7" bestFit="1" customWidth="1"/>
    <col min="12282" max="12282" width="3.28515625" style="7" customWidth="1"/>
    <col min="12283" max="12283" width="7.28515625" style="7" bestFit="1" customWidth="1"/>
    <col min="12284" max="12284" width="9.5703125" style="7" bestFit="1" customWidth="1"/>
    <col min="12285" max="12285" width="10.7109375" style="7" bestFit="1" customWidth="1"/>
    <col min="12286" max="12286" width="2.28515625" style="7" customWidth="1"/>
    <col min="12287" max="12287" width="9.7109375" style="7" bestFit="1" customWidth="1"/>
    <col min="12288" max="12288" width="3.28515625" style="7" customWidth="1"/>
    <col min="12289" max="12289" width="9.85546875" style="7" bestFit="1" customWidth="1"/>
    <col min="12290" max="12290" width="9.28515625" style="7" bestFit="1" customWidth="1"/>
    <col min="12291" max="12291" width="4.85546875" style="7" bestFit="1" customWidth="1"/>
    <col min="12292" max="12292" width="10.28515625" style="7" bestFit="1" customWidth="1"/>
    <col min="12293" max="12294" width="2.28515625" style="7" customWidth="1"/>
    <col min="12295" max="12295" width="7.28515625" style="7" customWidth="1"/>
    <col min="12296" max="12296" width="11.7109375" style="7" customWidth="1"/>
    <col min="12297" max="12297" width="3.5703125" style="7" bestFit="1" customWidth="1"/>
    <col min="12298" max="12298" width="34" style="7" customWidth="1"/>
    <col min="12299" max="12299" width="2.85546875" style="7" customWidth="1"/>
    <col min="12300" max="12300" width="10.42578125" style="7" customWidth="1"/>
    <col min="12301" max="12301" width="2.85546875" style="7" customWidth="1"/>
    <col min="12302" max="12302" width="10.42578125" style="7" customWidth="1"/>
    <col min="12303" max="12303" width="2.28515625" style="7" customWidth="1"/>
    <col min="12304" max="12533" width="10.42578125" style="7"/>
    <col min="12534" max="12534" width="6.140625" style="7" bestFit="1" customWidth="1"/>
    <col min="12535" max="12535" width="4.85546875" style="7" bestFit="1" customWidth="1"/>
    <col min="12536" max="12536" width="12.140625" style="7" bestFit="1" customWidth="1"/>
    <col min="12537" max="12537" width="9.5703125" style="7" bestFit="1" customWidth="1"/>
    <col min="12538" max="12538" width="3.28515625" style="7" customWidth="1"/>
    <col min="12539" max="12539" width="7.28515625" style="7" bestFit="1" customWidth="1"/>
    <col min="12540" max="12540" width="9.5703125" style="7" bestFit="1" customWidth="1"/>
    <col min="12541" max="12541" width="10.7109375" style="7" bestFit="1" customWidth="1"/>
    <col min="12542" max="12542" width="2.28515625" style="7" customWidth="1"/>
    <col min="12543" max="12543" width="9.7109375" style="7" bestFit="1" customWidth="1"/>
    <col min="12544" max="12544" width="3.28515625" style="7" customWidth="1"/>
    <col min="12545" max="12545" width="9.85546875" style="7" bestFit="1" customWidth="1"/>
    <col min="12546" max="12546" width="9.28515625" style="7" bestFit="1" customWidth="1"/>
    <col min="12547" max="12547" width="4.85546875" style="7" bestFit="1" customWidth="1"/>
    <col min="12548" max="12548" width="10.28515625" style="7" bestFit="1" customWidth="1"/>
    <col min="12549" max="12550" width="2.28515625" style="7" customWidth="1"/>
    <col min="12551" max="12551" width="7.28515625" style="7" customWidth="1"/>
    <col min="12552" max="12552" width="11.7109375" style="7" customWidth="1"/>
    <col min="12553" max="12553" width="3.5703125" style="7" bestFit="1" customWidth="1"/>
    <col min="12554" max="12554" width="34" style="7" customWidth="1"/>
    <col min="12555" max="12555" width="2.85546875" style="7" customWidth="1"/>
    <col min="12556" max="12556" width="10.42578125" style="7" customWidth="1"/>
    <col min="12557" max="12557" width="2.85546875" style="7" customWidth="1"/>
    <col min="12558" max="12558" width="10.42578125" style="7" customWidth="1"/>
    <col min="12559" max="12559" width="2.28515625" style="7" customWidth="1"/>
    <col min="12560" max="12789" width="10.42578125" style="7"/>
    <col min="12790" max="12790" width="6.140625" style="7" bestFit="1" customWidth="1"/>
    <col min="12791" max="12791" width="4.85546875" style="7" bestFit="1" customWidth="1"/>
    <col min="12792" max="12792" width="12.140625" style="7" bestFit="1" customWidth="1"/>
    <col min="12793" max="12793" width="9.5703125" style="7" bestFit="1" customWidth="1"/>
    <col min="12794" max="12794" width="3.28515625" style="7" customWidth="1"/>
    <col min="12795" max="12795" width="7.28515625" style="7" bestFit="1" customWidth="1"/>
    <col min="12796" max="12796" width="9.5703125" style="7" bestFit="1" customWidth="1"/>
    <col min="12797" max="12797" width="10.7109375" style="7" bestFit="1" customWidth="1"/>
    <col min="12798" max="12798" width="2.28515625" style="7" customWidth="1"/>
    <col min="12799" max="12799" width="9.7109375" style="7" bestFit="1" customWidth="1"/>
    <col min="12800" max="12800" width="3.28515625" style="7" customWidth="1"/>
    <col min="12801" max="12801" width="9.85546875" style="7" bestFit="1" customWidth="1"/>
    <col min="12802" max="12802" width="9.28515625" style="7" bestFit="1" customWidth="1"/>
    <col min="12803" max="12803" width="4.85546875" style="7" bestFit="1" customWidth="1"/>
    <col min="12804" max="12804" width="10.28515625" style="7" bestFit="1" customWidth="1"/>
    <col min="12805" max="12806" width="2.28515625" style="7" customWidth="1"/>
    <col min="12807" max="12807" width="7.28515625" style="7" customWidth="1"/>
    <col min="12808" max="12808" width="11.7109375" style="7" customWidth="1"/>
    <col min="12809" max="12809" width="3.5703125" style="7" bestFit="1" customWidth="1"/>
    <col min="12810" max="12810" width="34" style="7" customWidth="1"/>
    <col min="12811" max="12811" width="2.85546875" style="7" customWidth="1"/>
    <col min="12812" max="12812" width="10.42578125" style="7" customWidth="1"/>
    <col min="12813" max="12813" width="2.85546875" style="7" customWidth="1"/>
    <col min="12814" max="12814" width="10.42578125" style="7" customWidth="1"/>
    <col min="12815" max="12815" width="2.28515625" style="7" customWidth="1"/>
    <col min="12816" max="13045" width="10.42578125" style="7"/>
    <col min="13046" max="13046" width="6.140625" style="7" bestFit="1" customWidth="1"/>
    <col min="13047" max="13047" width="4.85546875" style="7" bestFit="1" customWidth="1"/>
    <col min="13048" max="13048" width="12.140625" style="7" bestFit="1" customWidth="1"/>
    <col min="13049" max="13049" width="9.5703125" style="7" bestFit="1" customWidth="1"/>
    <col min="13050" max="13050" width="3.28515625" style="7" customWidth="1"/>
    <col min="13051" max="13051" width="7.28515625" style="7" bestFit="1" customWidth="1"/>
    <col min="13052" max="13052" width="9.5703125" style="7" bestFit="1" customWidth="1"/>
    <col min="13053" max="13053" width="10.7109375" style="7" bestFit="1" customWidth="1"/>
    <col min="13054" max="13054" width="2.28515625" style="7" customWidth="1"/>
    <col min="13055" max="13055" width="9.7109375" style="7" bestFit="1" customWidth="1"/>
    <col min="13056" max="13056" width="3.28515625" style="7" customWidth="1"/>
    <col min="13057" max="13057" width="9.85546875" style="7" bestFit="1" customWidth="1"/>
    <col min="13058" max="13058" width="9.28515625" style="7" bestFit="1" customWidth="1"/>
    <col min="13059" max="13059" width="4.85546875" style="7" bestFit="1" customWidth="1"/>
    <col min="13060" max="13060" width="10.28515625" style="7" bestFit="1" customWidth="1"/>
    <col min="13061" max="13062" width="2.28515625" style="7" customWidth="1"/>
    <col min="13063" max="13063" width="7.28515625" style="7" customWidth="1"/>
    <col min="13064" max="13064" width="11.7109375" style="7" customWidth="1"/>
    <col min="13065" max="13065" width="3.5703125" style="7" bestFit="1" customWidth="1"/>
    <col min="13066" max="13066" width="34" style="7" customWidth="1"/>
    <col min="13067" max="13067" width="2.85546875" style="7" customWidth="1"/>
    <col min="13068" max="13068" width="10.42578125" style="7" customWidth="1"/>
    <col min="13069" max="13069" width="2.85546875" style="7" customWidth="1"/>
    <col min="13070" max="13070" width="10.42578125" style="7" customWidth="1"/>
    <col min="13071" max="13071" width="2.28515625" style="7" customWidth="1"/>
    <col min="13072" max="13301" width="10.42578125" style="7"/>
    <col min="13302" max="13302" width="6.140625" style="7" bestFit="1" customWidth="1"/>
    <col min="13303" max="13303" width="4.85546875" style="7" bestFit="1" customWidth="1"/>
    <col min="13304" max="13304" width="12.140625" style="7" bestFit="1" customWidth="1"/>
    <col min="13305" max="13305" width="9.5703125" style="7" bestFit="1" customWidth="1"/>
    <col min="13306" max="13306" width="3.28515625" style="7" customWidth="1"/>
    <col min="13307" max="13307" width="7.28515625" style="7" bestFit="1" customWidth="1"/>
    <col min="13308" max="13308" width="9.5703125" style="7" bestFit="1" customWidth="1"/>
    <col min="13309" max="13309" width="10.7109375" style="7" bestFit="1" customWidth="1"/>
    <col min="13310" max="13310" width="2.28515625" style="7" customWidth="1"/>
    <col min="13311" max="13311" width="9.7109375" style="7" bestFit="1" customWidth="1"/>
    <col min="13312" max="13312" width="3.28515625" style="7" customWidth="1"/>
    <col min="13313" max="13313" width="9.85546875" style="7" bestFit="1" customWidth="1"/>
    <col min="13314" max="13314" width="9.28515625" style="7" bestFit="1" customWidth="1"/>
    <col min="13315" max="13315" width="4.85546875" style="7" bestFit="1" customWidth="1"/>
    <col min="13316" max="13316" width="10.28515625" style="7" bestFit="1" customWidth="1"/>
    <col min="13317" max="13318" width="2.28515625" style="7" customWidth="1"/>
    <col min="13319" max="13319" width="7.28515625" style="7" customWidth="1"/>
    <col min="13320" max="13320" width="11.7109375" style="7" customWidth="1"/>
    <col min="13321" max="13321" width="3.5703125" style="7" bestFit="1" customWidth="1"/>
    <col min="13322" max="13322" width="34" style="7" customWidth="1"/>
    <col min="13323" max="13323" width="2.85546875" style="7" customWidth="1"/>
    <col min="13324" max="13324" width="10.42578125" style="7" customWidth="1"/>
    <col min="13325" max="13325" width="2.85546875" style="7" customWidth="1"/>
    <col min="13326" max="13326" width="10.42578125" style="7" customWidth="1"/>
    <col min="13327" max="13327" width="2.28515625" style="7" customWidth="1"/>
    <col min="13328" max="13557" width="10.42578125" style="7"/>
    <col min="13558" max="13558" width="6.140625" style="7" bestFit="1" customWidth="1"/>
    <col min="13559" max="13559" width="4.85546875" style="7" bestFit="1" customWidth="1"/>
    <col min="13560" max="13560" width="12.140625" style="7" bestFit="1" customWidth="1"/>
    <col min="13561" max="13561" width="9.5703125" style="7" bestFit="1" customWidth="1"/>
    <col min="13562" max="13562" width="3.28515625" style="7" customWidth="1"/>
    <col min="13563" max="13563" width="7.28515625" style="7" bestFit="1" customWidth="1"/>
    <col min="13564" max="13564" width="9.5703125" style="7" bestFit="1" customWidth="1"/>
    <col min="13565" max="13565" width="10.7109375" style="7" bestFit="1" customWidth="1"/>
    <col min="13566" max="13566" width="2.28515625" style="7" customWidth="1"/>
    <col min="13567" max="13567" width="9.7109375" style="7" bestFit="1" customWidth="1"/>
    <col min="13568" max="13568" width="3.28515625" style="7" customWidth="1"/>
    <col min="13569" max="13569" width="9.85546875" style="7" bestFit="1" customWidth="1"/>
    <col min="13570" max="13570" width="9.28515625" style="7" bestFit="1" customWidth="1"/>
    <col min="13571" max="13571" width="4.85546875" style="7" bestFit="1" customWidth="1"/>
    <col min="13572" max="13572" width="10.28515625" style="7" bestFit="1" customWidth="1"/>
    <col min="13573" max="13574" width="2.28515625" style="7" customWidth="1"/>
    <col min="13575" max="13575" width="7.28515625" style="7" customWidth="1"/>
    <col min="13576" max="13576" width="11.7109375" style="7" customWidth="1"/>
    <col min="13577" max="13577" width="3.5703125" style="7" bestFit="1" customWidth="1"/>
    <col min="13578" max="13578" width="34" style="7" customWidth="1"/>
    <col min="13579" max="13579" width="2.85546875" style="7" customWidth="1"/>
    <col min="13580" max="13580" width="10.42578125" style="7" customWidth="1"/>
    <col min="13581" max="13581" width="2.85546875" style="7" customWidth="1"/>
    <col min="13582" max="13582" width="10.42578125" style="7" customWidth="1"/>
    <col min="13583" max="13583" width="2.28515625" style="7" customWidth="1"/>
    <col min="13584" max="13813" width="10.42578125" style="7"/>
    <col min="13814" max="13814" width="6.140625" style="7" bestFit="1" customWidth="1"/>
    <col min="13815" max="13815" width="4.85546875" style="7" bestFit="1" customWidth="1"/>
    <col min="13816" max="13816" width="12.140625" style="7" bestFit="1" customWidth="1"/>
    <col min="13817" max="13817" width="9.5703125" style="7" bestFit="1" customWidth="1"/>
    <col min="13818" max="13818" width="3.28515625" style="7" customWidth="1"/>
    <col min="13819" max="13819" width="7.28515625" style="7" bestFit="1" customWidth="1"/>
    <col min="13820" max="13820" width="9.5703125" style="7" bestFit="1" customWidth="1"/>
    <col min="13821" max="13821" width="10.7109375" style="7" bestFit="1" customWidth="1"/>
    <col min="13822" max="13822" width="2.28515625" style="7" customWidth="1"/>
    <col min="13823" max="13823" width="9.7109375" style="7" bestFit="1" customWidth="1"/>
    <col min="13824" max="13824" width="3.28515625" style="7" customWidth="1"/>
    <col min="13825" max="13825" width="9.85546875" style="7" bestFit="1" customWidth="1"/>
    <col min="13826" max="13826" width="9.28515625" style="7" bestFit="1" customWidth="1"/>
    <col min="13827" max="13827" width="4.85546875" style="7" bestFit="1" customWidth="1"/>
    <col min="13828" max="13828" width="10.28515625" style="7" bestFit="1" customWidth="1"/>
    <col min="13829" max="13830" width="2.28515625" style="7" customWidth="1"/>
    <col min="13831" max="13831" width="7.28515625" style="7" customWidth="1"/>
    <col min="13832" max="13832" width="11.7109375" style="7" customWidth="1"/>
    <col min="13833" max="13833" width="3.5703125" style="7" bestFit="1" customWidth="1"/>
    <col min="13834" max="13834" width="34" style="7" customWidth="1"/>
    <col min="13835" max="13835" width="2.85546875" style="7" customWidth="1"/>
    <col min="13836" max="13836" width="10.42578125" style="7" customWidth="1"/>
    <col min="13837" max="13837" width="2.85546875" style="7" customWidth="1"/>
    <col min="13838" max="13838" width="10.42578125" style="7" customWidth="1"/>
    <col min="13839" max="13839" width="2.28515625" style="7" customWidth="1"/>
    <col min="13840" max="14069" width="10.42578125" style="7"/>
    <col min="14070" max="14070" width="6.140625" style="7" bestFit="1" customWidth="1"/>
    <col min="14071" max="14071" width="4.85546875" style="7" bestFit="1" customWidth="1"/>
    <col min="14072" max="14072" width="12.140625" style="7" bestFit="1" customWidth="1"/>
    <col min="14073" max="14073" width="9.5703125" style="7" bestFit="1" customWidth="1"/>
    <col min="14074" max="14074" width="3.28515625" style="7" customWidth="1"/>
    <col min="14075" max="14075" width="7.28515625" style="7" bestFit="1" customWidth="1"/>
    <col min="14076" max="14076" width="9.5703125" style="7" bestFit="1" customWidth="1"/>
    <col min="14077" max="14077" width="10.7109375" style="7" bestFit="1" customWidth="1"/>
    <col min="14078" max="14078" width="2.28515625" style="7" customWidth="1"/>
    <col min="14079" max="14079" width="9.7109375" style="7" bestFit="1" customWidth="1"/>
    <col min="14080" max="14080" width="3.28515625" style="7" customWidth="1"/>
    <col min="14081" max="14081" width="9.85546875" style="7" bestFit="1" customWidth="1"/>
    <col min="14082" max="14082" width="9.28515625" style="7" bestFit="1" customWidth="1"/>
    <col min="14083" max="14083" width="4.85546875" style="7" bestFit="1" customWidth="1"/>
    <col min="14084" max="14084" width="10.28515625" style="7" bestFit="1" customWidth="1"/>
    <col min="14085" max="14086" width="2.28515625" style="7" customWidth="1"/>
    <col min="14087" max="14087" width="7.28515625" style="7" customWidth="1"/>
    <col min="14088" max="14088" width="11.7109375" style="7" customWidth="1"/>
    <col min="14089" max="14089" width="3.5703125" style="7" bestFit="1" customWidth="1"/>
    <col min="14090" max="14090" width="34" style="7" customWidth="1"/>
    <col min="14091" max="14091" width="2.85546875" style="7" customWidth="1"/>
    <col min="14092" max="14092" width="10.42578125" style="7" customWidth="1"/>
    <col min="14093" max="14093" width="2.85546875" style="7" customWidth="1"/>
    <col min="14094" max="14094" width="10.42578125" style="7" customWidth="1"/>
    <col min="14095" max="14095" width="2.28515625" style="7" customWidth="1"/>
    <col min="14096" max="14325" width="10.42578125" style="7"/>
    <col min="14326" max="14326" width="6.140625" style="7" bestFit="1" customWidth="1"/>
    <col min="14327" max="14327" width="4.85546875" style="7" bestFit="1" customWidth="1"/>
    <col min="14328" max="14328" width="12.140625" style="7" bestFit="1" customWidth="1"/>
    <col min="14329" max="14329" width="9.5703125" style="7" bestFit="1" customWidth="1"/>
    <col min="14330" max="14330" width="3.28515625" style="7" customWidth="1"/>
    <col min="14331" max="14331" width="7.28515625" style="7" bestFit="1" customWidth="1"/>
    <col min="14332" max="14332" width="9.5703125" style="7" bestFit="1" customWidth="1"/>
    <col min="14333" max="14333" width="10.7109375" style="7" bestFit="1" customWidth="1"/>
    <col min="14334" max="14334" width="2.28515625" style="7" customWidth="1"/>
    <col min="14335" max="14335" width="9.7109375" style="7" bestFit="1" customWidth="1"/>
    <col min="14336" max="14336" width="3.28515625" style="7" customWidth="1"/>
    <col min="14337" max="14337" width="9.85546875" style="7" bestFit="1" customWidth="1"/>
    <col min="14338" max="14338" width="9.28515625" style="7" bestFit="1" customWidth="1"/>
    <col min="14339" max="14339" width="4.85546875" style="7" bestFit="1" customWidth="1"/>
    <col min="14340" max="14340" width="10.28515625" style="7" bestFit="1" customWidth="1"/>
    <col min="14341" max="14342" width="2.28515625" style="7" customWidth="1"/>
    <col min="14343" max="14343" width="7.28515625" style="7" customWidth="1"/>
    <col min="14344" max="14344" width="11.7109375" style="7" customWidth="1"/>
    <col min="14345" max="14345" width="3.5703125" style="7" bestFit="1" customWidth="1"/>
    <col min="14346" max="14346" width="34" style="7" customWidth="1"/>
    <col min="14347" max="14347" width="2.85546875" style="7" customWidth="1"/>
    <col min="14348" max="14348" width="10.42578125" style="7" customWidth="1"/>
    <col min="14349" max="14349" width="2.85546875" style="7" customWidth="1"/>
    <col min="14350" max="14350" width="10.42578125" style="7" customWidth="1"/>
    <col min="14351" max="14351" width="2.28515625" style="7" customWidth="1"/>
    <col min="14352" max="14581" width="10.42578125" style="7"/>
    <col min="14582" max="14582" width="6.140625" style="7" bestFit="1" customWidth="1"/>
    <col min="14583" max="14583" width="4.85546875" style="7" bestFit="1" customWidth="1"/>
    <col min="14584" max="14584" width="12.140625" style="7" bestFit="1" customWidth="1"/>
    <col min="14585" max="14585" width="9.5703125" style="7" bestFit="1" customWidth="1"/>
    <col min="14586" max="14586" width="3.28515625" style="7" customWidth="1"/>
    <col min="14587" max="14587" width="7.28515625" style="7" bestFit="1" customWidth="1"/>
    <col min="14588" max="14588" width="9.5703125" style="7" bestFit="1" customWidth="1"/>
    <col min="14589" max="14589" width="10.7109375" style="7" bestFit="1" customWidth="1"/>
    <col min="14590" max="14590" width="2.28515625" style="7" customWidth="1"/>
    <col min="14591" max="14591" width="9.7109375" style="7" bestFit="1" customWidth="1"/>
    <col min="14592" max="14592" width="3.28515625" style="7" customWidth="1"/>
    <col min="14593" max="14593" width="9.85546875" style="7" bestFit="1" customWidth="1"/>
    <col min="14594" max="14594" width="9.28515625" style="7" bestFit="1" customWidth="1"/>
    <col min="14595" max="14595" width="4.85546875" style="7" bestFit="1" customWidth="1"/>
    <col min="14596" max="14596" width="10.28515625" style="7" bestFit="1" customWidth="1"/>
    <col min="14597" max="14598" width="2.28515625" style="7" customWidth="1"/>
    <col min="14599" max="14599" width="7.28515625" style="7" customWidth="1"/>
    <col min="14600" max="14600" width="11.7109375" style="7" customWidth="1"/>
    <col min="14601" max="14601" width="3.5703125" style="7" bestFit="1" customWidth="1"/>
    <col min="14602" max="14602" width="34" style="7" customWidth="1"/>
    <col min="14603" max="14603" width="2.85546875" style="7" customWidth="1"/>
    <col min="14604" max="14604" width="10.42578125" style="7" customWidth="1"/>
    <col min="14605" max="14605" width="2.85546875" style="7" customWidth="1"/>
    <col min="14606" max="14606" width="10.42578125" style="7" customWidth="1"/>
    <col min="14607" max="14607" width="2.28515625" style="7" customWidth="1"/>
    <col min="14608" max="14837" width="10.42578125" style="7"/>
    <col min="14838" max="14838" width="6.140625" style="7" bestFit="1" customWidth="1"/>
    <col min="14839" max="14839" width="4.85546875" style="7" bestFit="1" customWidth="1"/>
    <col min="14840" max="14840" width="12.140625" style="7" bestFit="1" customWidth="1"/>
    <col min="14841" max="14841" width="9.5703125" style="7" bestFit="1" customWidth="1"/>
    <col min="14842" max="14842" width="3.28515625" style="7" customWidth="1"/>
    <col min="14843" max="14843" width="7.28515625" style="7" bestFit="1" customWidth="1"/>
    <col min="14844" max="14844" width="9.5703125" style="7" bestFit="1" customWidth="1"/>
    <col min="14845" max="14845" width="10.7109375" style="7" bestFit="1" customWidth="1"/>
    <col min="14846" max="14846" width="2.28515625" style="7" customWidth="1"/>
    <col min="14847" max="14847" width="9.7109375" style="7" bestFit="1" customWidth="1"/>
    <col min="14848" max="14848" width="3.28515625" style="7" customWidth="1"/>
    <col min="14849" max="14849" width="9.85546875" style="7" bestFit="1" customWidth="1"/>
    <col min="14850" max="14850" width="9.28515625" style="7" bestFit="1" customWidth="1"/>
    <col min="14851" max="14851" width="4.85546875" style="7" bestFit="1" customWidth="1"/>
    <col min="14852" max="14852" width="10.28515625" style="7" bestFit="1" customWidth="1"/>
    <col min="14853" max="14854" width="2.28515625" style="7" customWidth="1"/>
    <col min="14855" max="14855" width="7.28515625" style="7" customWidth="1"/>
    <col min="14856" max="14856" width="11.7109375" style="7" customWidth="1"/>
    <col min="14857" max="14857" width="3.5703125" style="7" bestFit="1" customWidth="1"/>
    <col min="14858" max="14858" width="34" style="7" customWidth="1"/>
    <col min="14859" max="14859" width="2.85546875" style="7" customWidth="1"/>
    <col min="14860" max="14860" width="10.42578125" style="7" customWidth="1"/>
    <col min="14861" max="14861" width="2.85546875" style="7" customWidth="1"/>
    <col min="14862" max="14862" width="10.42578125" style="7" customWidth="1"/>
    <col min="14863" max="14863" width="2.28515625" style="7" customWidth="1"/>
    <col min="14864" max="15093" width="10.42578125" style="7"/>
    <col min="15094" max="15094" width="6.140625" style="7" bestFit="1" customWidth="1"/>
    <col min="15095" max="15095" width="4.85546875" style="7" bestFit="1" customWidth="1"/>
    <col min="15096" max="15096" width="12.140625" style="7" bestFit="1" customWidth="1"/>
    <col min="15097" max="15097" width="9.5703125" style="7" bestFit="1" customWidth="1"/>
    <col min="15098" max="15098" width="3.28515625" style="7" customWidth="1"/>
    <col min="15099" max="15099" width="7.28515625" style="7" bestFit="1" customWidth="1"/>
    <col min="15100" max="15100" width="9.5703125" style="7" bestFit="1" customWidth="1"/>
    <col min="15101" max="15101" width="10.7109375" style="7" bestFit="1" customWidth="1"/>
    <col min="15102" max="15102" width="2.28515625" style="7" customWidth="1"/>
    <col min="15103" max="15103" width="9.7109375" style="7" bestFit="1" customWidth="1"/>
    <col min="15104" max="15104" width="3.28515625" style="7" customWidth="1"/>
    <col min="15105" max="15105" width="9.85546875" style="7" bestFit="1" customWidth="1"/>
    <col min="15106" max="15106" width="9.28515625" style="7" bestFit="1" customWidth="1"/>
    <col min="15107" max="15107" width="4.85546875" style="7" bestFit="1" customWidth="1"/>
    <col min="15108" max="15108" width="10.28515625" style="7" bestFit="1" customWidth="1"/>
    <col min="15109" max="15110" width="2.28515625" style="7" customWidth="1"/>
    <col min="15111" max="15111" width="7.28515625" style="7" customWidth="1"/>
    <col min="15112" max="15112" width="11.7109375" style="7" customWidth="1"/>
    <col min="15113" max="15113" width="3.5703125" style="7" bestFit="1" customWidth="1"/>
    <col min="15114" max="15114" width="34" style="7" customWidth="1"/>
    <col min="15115" max="15115" width="2.85546875" style="7" customWidth="1"/>
    <col min="15116" max="15116" width="10.42578125" style="7" customWidth="1"/>
    <col min="15117" max="15117" width="2.85546875" style="7" customWidth="1"/>
    <col min="15118" max="15118" width="10.42578125" style="7" customWidth="1"/>
    <col min="15119" max="15119" width="2.28515625" style="7" customWidth="1"/>
    <col min="15120" max="15349" width="10.42578125" style="7"/>
    <col min="15350" max="15350" width="6.140625" style="7" bestFit="1" customWidth="1"/>
    <col min="15351" max="15351" width="4.85546875" style="7" bestFit="1" customWidth="1"/>
    <col min="15352" max="15352" width="12.140625" style="7" bestFit="1" customWidth="1"/>
    <col min="15353" max="15353" width="9.5703125" style="7" bestFit="1" customWidth="1"/>
    <col min="15354" max="15354" width="3.28515625" style="7" customWidth="1"/>
    <col min="15355" max="15355" width="7.28515625" style="7" bestFit="1" customWidth="1"/>
    <col min="15356" max="15356" width="9.5703125" style="7" bestFit="1" customWidth="1"/>
    <col min="15357" max="15357" width="10.7109375" style="7" bestFit="1" customWidth="1"/>
    <col min="15358" max="15358" width="2.28515625" style="7" customWidth="1"/>
    <col min="15359" max="15359" width="9.7109375" style="7" bestFit="1" customWidth="1"/>
    <col min="15360" max="15360" width="3.28515625" style="7" customWidth="1"/>
    <col min="15361" max="15361" width="9.85546875" style="7" bestFit="1" customWidth="1"/>
    <col min="15362" max="15362" width="9.28515625" style="7" bestFit="1" customWidth="1"/>
    <col min="15363" max="15363" width="4.85546875" style="7" bestFit="1" customWidth="1"/>
    <col min="15364" max="15364" width="10.28515625" style="7" bestFit="1" customWidth="1"/>
    <col min="15365" max="15366" width="2.28515625" style="7" customWidth="1"/>
    <col min="15367" max="15367" width="7.28515625" style="7" customWidth="1"/>
    <col min="15368" max="15368" width="11.7109375" style="7" customWidth="1"/>
    <col min="15369" max="15369" width="3.5703125" style="7" bestFit="1" customWidth="1"/>
    <col min="15370" max="15370" width="34" style="7" customWidth="1"/>
    <col min="15371" max="15371" width="2.85546875" style="7" customWidth="1"/>
    <col min="15372" max="15372" width="10.42578125" style="7" customWidth="1"/>
    <col min="15373" max="15373" width="2.85546875" style="7" customWidth="1"/>
    <col min="15374" max="15374" width="10.42578125" style="7" customWidth="1"/>
    <col min="15375" max="15375" width="2.28515625" style="7" customWidth="1"/>
    <col min="15376" max="15605" width="10.42578125" style="7"/>
    <col min="15606" max="15606" width="6.140625" style="7" bestFit="1" customWidth="1"/>
    <col min="15607" max="15607" width="4.85546875" style="7" bestFit="1" customWidth="1"/>
    <col min="15608" max="15608" width="12.140625" style="7" bestFit="1" customWidth="1"/>
    <col min="15609" max="15609" width="9.5703125" style="7" bestFit="1" customWidth="1"/>
    <col min="15610" max="15610" width="3.28515625" style="7" customWidth="1"/>
    <col min="15611" max="15611" width="7.28515625" style="7" bestFit="1" customWidth="1"/>
    <col min="15612" max="15612" width="9.5703125" style="7" bestFit="1" customWidth="1"/>
    <col min="15613" max="15613" width="10.7109375" style="7" bestFit="1" customWidth="1"/>
    <col min="15614" max="15614" width="2.28515625" style="7" customWidth="1"/>
    <col min="15615" max="15615" width="9.7109375" style="7" bestFit="1" customWidth="1"/>
    <col min="15616" max="15616" width="3.28515625" style="7" customWidth="1"/>
    <col min="15617" max="15617" width="9.85546875" style="7" bestFit="1" customWidth="1"/>
    <col min="15618" max="15618" width="9.28515625" style="7" bestFit="1" customWidth="1"/>
    <col min="15619" max="15619" width="4.85546875" style="7" bestFit="1" customWidth="1"/>
    <col min="15620" max="15620" width="10.28515625" style="7" bestFit="1" customWidth="1"/>
    <col min="15621" max="15622" width="2.28515625" style="7" customWidth="1"/>
    <col min="15623" max="15623" width="7.28515625" style="7" customWidth="1"/>
    <col min="15624" max="15624" width="11.7109375" style="7" customWidth="1"/>
    <col min="15625" max="15625" width="3.5703125" style="7" bestFit="1" customWidth="1"/>
    <col min="15626" max="15626" width="34" style="7" customWidth="1"/>
    <col min="15627" max="15627" width="2.85546875" style="7" customWidth="1"/>
    <col min="15628" max="15628" width="10.42578125" style="7" customWidth="1"/>
    <col min="15629" max="15629" width="2.85546875" style="7" customWidth="1"/>
    <col min="15630" max="15630" width="10.42578125" style="7" customWidth="1"/>
    <col min="15631" max="15631" width="2.28515625" style="7" customWidth="1"/>
    <col min="15632" max="15861" width="10.42578125" style="7"/>
    <col min="15862" max="15862" width="6.140625" style="7" bestFit="1" customWidth="1"/>
    <col min="15863" max="15863" width="4.85546875" style="7" bestFit="1" customWidth="1"/>
    <col min="15864" max="15864" width="12.140625" style="7" bestFit="1" customWidth="1"/>
    <col min="15865" max="15865" width="9.5703125" style="7" bestFit="1" customWidth="1"/>
    <col min="15866" max="15866" width="3.28515625" style="7" customWidth="1"/>
    <col min="15867" max="15867" width="7.28515625" style="7" bestFit="1" customWidth="1"/>
    <col min="15868" max="15868" width="9.5703125" style="7" bestFit="1" customWidth="1"/>
    <col min="15869" max="15869" width="10.7109375" style="7" bestFit="1" customWidth="1"/>
    <col min="15870" max="15870" width="2.28515625" style="7" customWidth="1"/>
    <col min="15871" max="15871" width="9.7109375" style="7" bestFit="1" customWidth="1"/>
    <col min="15872" max="15872" width="3.28515625" style="7" customWidth="1"/>
    <col min="15873" max="15873" width="9.85546875" style="7" bestFit="1" customWidth="1"/>
    <col min="15874" max="15874" width="9.28515625" style="7" bestFit="1" customWidth="1"/>
    <col min="15875" max="15875" width="4.85546875" style="7" bestFit="1" customWidth="1"/>
    <col min="15876" max="15876" width="10.28515625" style="7" bestFit="1" customWidth="1"/>
    <col min="15877" max="15878" width="2.28515625" style="7" customWidth="1"/>
    <col min="15879" max="15879" width="7.28515625" style="7" customWidth="1"/>
    <col min="15880" max="15880" width="11.7109375" style="7" customWidth="1"/>
    <col min="15881" max="15881" width="3.5703125" style="7" bestFit="1" customWidth="1"/>
    <col min="15882" max="15882" width="34" style="7" customWidth="1"/>
    <col min="15883" max="15883" width="2.85546875" style="7" customWidth="1"/>
    <col min="15884" max="15884" width="10.42578125" style="7" customWidth="1"/>
    <col min="15885" max="15885" width="2.85546875" style="7" customWidth="1"/>
    <col min="15886" max="15886" width="10.42578125" style="7" customWidth="1"/>
    <col min="15887" max="15887" width="2.28515625" style="7" customWidth="1"/>
    <col min="15888" max="16117" width="10.42578125" style="7"/>
    <col min="16118" max="16118" width="6.140625" style="7" bestFit="1" customWidth="1"/>
    <col min="16119" max="16119" width="4.85546875" style="7" bestFit="1" customWidth="1"/>
    <col min="16120" max="16120" width="12.140625" style="7" bestFit="1" customWidth="1"/>
    <col min="16121" max="16121" width="9.5703125" style="7" bestFit="1" customWidth="1"/>
    <col min="16122" max="16122" width="3.28515625" style="7" customWidth="1"/>
    <col min="16123" max="16123" width="7.28515625" style="7" bestFit="1" customWidth="1"/>
    <col min="16124" max="16124" width="9.5703125" style="7" bestFit="1" customWidth="1"/>
    <col min="16125" max="16125" width="10.7109375" style="7" bestFit="1" customWidth="1"/>
    <col min="16126" max="16126" width="2.28515625" style="7" customWidth="1"/>
    <col min="16127" max="16127" width="9.7109375" style="7" bestFit="1" customWidth="1"/>
    <col min="16128" max="16128" width="3.28515625" style="7" customWidth="1"/>
    <col min="16129" max="16129" width="9.85546875" style="7" bestFit="1" customWidth="1"/>
    <col min="16130" max="16130" width="9.28515625" style="7" bestFit="1" customWidth="1"/>
    <col min="16131" max="16131" width="4.85546875" style="7" bestFit="1" customWidth="1"/>
    <col min="16132" max="16132" width="10.28515625" style="7" bestFit="1" customWidth="1"/>
    <col min="16133" max="16134" width="2.28515625" style="7" customWidth="1"/>
    <col min="16135" max="16135" width="7.28515625" style="7" customWidth="1"/>
    <col min="16136" max="16136" width="11.7109375" style="7" customWidth="1"/>
    <col min="16137" max="16137" width="3.5703125" style="7" bestFit="1" customWidth="1"/>
    <col min="16138" max="16138" width="34" style="7" customWidth="1"/>
    <col min="16139" max="16139" width="2.85546875" style="7" customWidth="1"/>
    <col min="16140" max="16140" width="10.42578125" style="7" customWidth="1"/>
    <col min="16141" max="16141" width="2.85546875" style="7" customWidth="1"/>
    <col min="16142" max="16142" width="10.42578125" style="7" customWidth="1"/>
    <col min="16143" max="16143" width="2.28515625" style="7" customWidth="1"/>
    <col min="16144" max="16384" width="10.42578125" style="7"/>
  </cols>
  <sheetData>
    <row r="1" spans="1:15" ht="18.75" thickBot="1" x14ac:dyDescent="0.3">
      <c r="A1" s="122" t="s">
        <v>212</v>
      </c>
      <c r="B1" s="122"/>
      <c r="C1" s="122"/>
      <c r="D1" s="122"/>
      <c r="E1" s="122"/>
      <c r="F1" s="122"/>
      <c r="G1" s="122"/>
      <c r="H1" s="122"/>
      <c r="J1" s="150" t="s">
        <v>213</v>
      </c>
      <c r="K1" s="151"/>
      <c r="L1" s="152"/>
      <c r="M1" s="152"/>
      <c r="N1" s="152"/>
      <c r="O1" s="153"/>
    </row>
    <row r="2" spans="1:15" s="68" customFormat="1" ht="39" thickBot="1" x14ac:dyDescent="0.25">
      <c r="A2" s="154" t="s">
        <v>140</v>
      </c>
      <c r="B2" s="155" t="s">
        <v>22</v>
      </c>
      <c r="C2" s="155" t="s">
        <v>294</v>
      </c>
      <c r="D2" s="155" t="s">
        <v>295</v>
      </c>
      <c r="E2" s="156" t="s">
        <v>143</v>
      </c>
      <c r="F2" s="155" t="s">
        <v>144</v>
      </c>
      <c r="G2" s="155" t="s">
        <v>214</v>
      </c>
      <c r="H2" s="157" t="s">
        <v>146</v>
      </c>
      <c r="J2" s="158" t="s">
        <v>140</v>
      </c>
      <c r="K2" s="159" t="s">
        <v>143</v>
      </c>
      <c r="L2" s="160" t="s">
        <v>291</v>
      </c>
      <c r="M2" s="160" t="s">
        <v>215</v>
      </c>
      <c r="N2" s="160" t="s">
        <v>22</v>
      </c>
      <c r="O2" s="161" t="s">
        <v>146</v>
      </c>
    </row>
    <row r="3" spans="1:15" x14ac:dyDescent="0.2">
      <c r="A3" s="271" t="s">
        <v>147</v>
      </c>
      <c r="B3" s="272"/>
      <c r="C3" s="272"/>
      <c r="D3" s="272"/>
      <c r="E3" s="272"/>
      <c r="F3" s="272"/>
      <c r="G3" s="273"/>
      <c r="H3" s="162">
        <v>3538.32</v>
      </c>
      <c r="J3" s="163"/>
      <c r="K3" s="264"/>
      <c r="L3" s="164"/>
      <c r="M3" s="165"/>
      <c r="N3" s="166">
        <f>B4</f>
        <v>39203</v>
      </c>
      <c r="O3" s="167">
        <v>3211.2</v>
      </c>
    </row>
    <row r="4" spans="1:15" x14ac:dyDescent="0.2">
      <c r="A4" s="168">
        <v>1256</v>
      </c>
      <c r="B4" s="169">
        <v>39203</v>
      </c>
      <c r="C4" s="170" t="s">
        <v>216</v>
      </c>
      <c r="D4" s="171">
        <v>108.5</v>
      </c>
      <c r="E4" s="171" t="s">
        <v>279</v>
      </c>
      <c r="F4" s="169"/>
      <c r="G4" s="171"/>
      <c r="H4" s="172">
        <f t="shared" ref="H4:H14" si="0">H3+G4-D4</f>
        <v>3429.82</v>
      </c>
      <c r="J4" s="173" t="str">
        <f>A5</f>
        <v>e</v>
      </c>
      <c r="K4" s="265"/>
      <c r="L4" s="174">
        <f>D5</f>
        <v>75</v>
      </c>
      <c r="M4" s="175"/>
      <c r="N4" s="176">
        <f>N3+2</f>
        <v>39205</v>
      </c>
      <c r="O4" s="177">
        <f t="shared" ref="O4:O13" si="1">O3+M4-L4</f>
        <v>3136.2</v>
      </c>
    </row>
    <row r="5" spans="1:15" x14ac:dyDescent="0.2">
      <c r="A5" s="168" t="s">
        <v>264</v>
      </c>
      <c r="B5" s="169">
        <f>B4+1</f>
        <v>39204</v>
      </c>
      <c r="C5" s="170" t="s">
        <v>217</v>
      </c>
      <c r="D5" s="171">
        <v>75</v>
      </c>
      <c r="E5" s="171"/>
      <c r="F5" s="169"/>
      <c r="G5" s="171"/>
      <c r="H5" s="172">
        <f t="shared" si="0"/>
        <v>3354.82</v>
      </c>
      <c r="J5" s="173"/>
      <c r="K5" s="265"/>
      <c r="L5" s="174"/>
      <c r="M5" s="174">
        <f>G7</f>
        <v>1201.1199999999999</v>
      </c>
      <c r="N5" s="176">
        <f>F7+2</f>
        <v>39214</v>
      </c>
      <c r="O5" s="177">
        <f t="shared" si="1"/>
        <v>4337.32</v>
      </c>
    </row>
    <row r="6" spans="1:15" x14ac:dyDescent="0.2">
      <c r="A6" s="168">
        <f>A4+1</f>
        <v>1257</v>
      </c>
      <c r="B6" s="169">
        <f>B5+6</f>
        <v>39210</v>
      </c>
      <c r="C6" s="170" t="s">
        <v>218</v>
      </c>
      <c r="D6" s="171">
        <v>218.62</v>
      </c>
      <c r="E6" s="171" t="s">
        <v>279</v>
      </c>
      <c r="F6" s="169"/>
      <c r="G6" s="171"/>
      <c r="H6" s="172">
        <f t="shared" si="0"/>
        <v>3136.2000000000003</v>
      </c>
      <c r="J6" s="173" t="str">
        <f>A8</f>
        <v>e</v>
      </c>
      <c r="K6" s="265"/>
      <c r="L6" s="174">
        <f>D8</f>
        <v>836.15</v>
      </c>
      <c r="M6" s="175"/>
      <c r="N6" s="176">
        <f>N5+4</f>
        <v>39218</v>
      </c>
      <c r="O6" s="177">
        <f t="shared" si="1"/>
        <v>3501.1699999999996</v>
      </c>
    </row>
    <row r="7" spans="1:15" x14ac:dyDescent="0.2">
      <c r="A7" s="168"/>
      <c r="B7" s="169"/>
      <c r="C7" s="170" t="s">
        <v>152</v>
      </c>
      <c r="D7" s="171"/>
      <c r="E7" s="171"/>
      <c r="F7" s="169">
        <f>B6+2</f>
        <v>39212</v>
      </c>
      <c r="G7" s="171">
        <v>1201.1199999999999</v>
      </c>
      <c r="H7" s="172">
        <f t="shared" si="0"/>
        <v>4337.32</v>
      </c>
      <c r="J7" s="173">
        <f>A9</f>
        <v>1258</v>
      </c>
      <c r="K7" s="265"/>
      <c r="L7" s="174">
        <f>D9</f>
        <v>400</v>
      </c>
      <c r="M7" s="175"/>
      <c r="N7" s="176">
        <f>N6+2</f>
        <v>39220</v>
      </c>
      <c r="O7" s="177">
        <f t="shared" si="1"/>
        <v>3101.1699999999996</v>
      </c>
    </row>
    <row r="8" spans="1:15" x14ac:dyDescent="0.2">
      <c r="A8" s="168" t="s">
        <v>264</v>
      </c>
      <c r="B8" s="169">
        <f>F7+5</f>
        <v>39217</v>
      </c>
      <c r="C8" s="170" t="s">
        <v>219</v>
      </c>
      <c r="D8" s="171">
        <v>836.15</v>
      </c>
      <c r="E8" s="171"/>
      <c r="F8" s="169"/>
      <c r="G8" s="171"/>
      <c r="H8" s="172">
        <f t="shared" si="0"/>
        <v>3501.1699999999996</v>
      </c>
      <c r="J8" s="173" t="s">
        <v>220</v>
      </c>
      <c r="K8" s="265"/>
      <c r="L8" s="175">
        <v>49.07</v>
      </c>
      <c r="M8" s="175"/>
      <c r="N8" s="176">
        <f>N7</f>
        <v>39220</v>
      </c>
      <c r="O8" s="177">
        <f t="shared" si="1"/>
        <v>3052.0999999999995</v>
      </c>
    </row>
    <row r="9" spans="1:15" x14ac:dyDescent="0.2">
      <c r="A9" s="168">
        <f>A6+1</f>
        <v>1258</v>
      </c>
      <c r="B9" s="169">
        <f>B8+1</f>
        <v>39218</v>
      </c>
      <c r="C9" s="170" t="s">
        <v>221</v>
      </c>
      <c r="D9" s="171">
        <v>400</v>
      </c>
      <c r="E9" s="171"/>
      <c r="F9" s="169"/>
      <c r="G9" s="171"/>
      <c r="H9" s="172">
        <f t="shared" si="0"/>
        <v>3101.1699999999996</v>
      </c>
      <c r="J9" s="173">
        <f>A11</f>
        <v>1260</v>
      </c>
      <c r="K9" s="265"/>
      <c r="L9" s="174">
        <f>D11</f>
        <v>60.01</v>
      </c>
      <c r="M9" s="175"/>
      <c r="N9" s="176">
        <f>N8+5</f>
        <v>39225</v>
      </c>
      <c r="O9" s="177">
        <f t="shared" si="1"/>
        <v>2992.0899999999992</v>
      </c>
    </row>
    <row r="10" spans="1:15" x14ac:dyDescent="0.2">
      <c r="A10" s="168">
        <f>A9+1</f>
        <v>1259</v>
      </c>
      <c r="B10" s="169">
        <f>B9+2</f>
        <v>39220</v>
      </c>
      <c r="C10" s="170" t="s">
        <v>222</v>
      </c>
      <c r="D10" s="171">
        <v>25.33</v>
      </c>
      <c r="E10" s="171"/>
      <c r="F10" s="169"/>
      <c r="G10" s="171"/>
      <c r="H10" s="172">
        <f t="shared" si="0"/>
        <v>3075.8399999999997</v>
      </c>
      <c r="J10" s="173" t="s">
        <v>223</v>
      </c>
      <c r="K10" s="265"/>
      <c r="L10" s="174">
        <f>D14</f>
        <v>40</v>
      </c>
      <c r="M10" s="175"/>
      <c r="N10" s="176">
        <f>B14</f>
        <v>39228</v>
      </c>
      <c r="O10" s="177">
        <f t="shared" si="1"/>
        <v>2952.0899999999992</v>
      </c>
    </row>
    <row r="11" spans="1:15" x14ac:dyDescent="0.2">
      <c r="A11" s="168">
        <f>A10+1</f>
        <v>1260</v>
      </c>
      <c r="B11" s="169">
        <f>B10+5</f>
        <v>39225</v>
      </c>
      <c r="C11" s="170" t="s">
        <v>224</v>
      </c>
      <c r="D11" s="171">
        <v>60.01</v>
      </c>
      <c r="E11" s="171"/>
      <c r="F11" s="169"/>
      <c r="G11" s="171"/>
      <c r="H11" s="172">
        <f t="shared" si="0"/>
        <v>3015.8299999999995</v>
      </c>
      <c r="J11" s="173" t="s">
        <v>225</v>
      </c>
      <c r="K11" s="265"/>
      <c r="L11" s="175"/>
      <c r="M11" s="175">
        <v>3.22</v>
      </c>
      <c r="N11" s="176">
        <f>EOMONTH(N10,0)</f>
        <v>39233</v>
      </c>
      <c r="O11" s="177">
        <f t="shared" si="1"/>
        <v>2955.309999999999</v>
      </c>
    </row>
    <row r="12" spans="1:15" x14ac:dyDescent="0.2">
      <c r="A12" s="168">
        <f>A11+1</f>
        <v>1261</v>
      </c>
      <c r="B12" s="169">
        <f>B11+1</f>
        <v>39226</v>
      </c>
      <c r="C12" s="170" t="s">
        <v>226</v>
      </c>
      <c r="D12" s="171">
        <v>97.37</v>
      </c>
      <c r="E12" s="171"/>
      <c r="F12" s="169"/>
      <c r="G12" s="171"/>
      <c r="H12" s="172">
        <f t="shared" si="0"/>
        <v>2918.4599999999996</v>
      </c>
      <c r="J12" s="173" t="s">
        <v>227</v>
      </c>
      <c r="K12" s="265"/>
      <c r="L12" s="174">
        <v>7.6</v>
      </c>
      <c r="M12" s="175"/>
      <c r="N12" s="176">
        <f t="shared" ref="N12:N13" si="2">EOMONTH(N11,0)</f>
        <v>39233</v>
      </c>
      <c r="O12" s="177">
        <f t="shared" si="1"/>
        <v>2947.7099999999991</v>
      </c>
    </row>
    <row r="13" spans="1:15" x14ac:dyDescent="0.2">
      <c r="A13" s="168"/>
      <c r="B13" s="169"/>
      <c r="C13" s="170" t="s">
        <v>152</v>
      </c>
      <c r="D13" s="171"/>
      <c r="E13" s="171"/>
      <c r="F13" s="169">
        <f>B12+2</f>
        <v>39228</v>
      </c>
      <c r="G13" s="171">
        <v>865.5</v>
      </c>
      <c r="H13" s="172">
        <f t="shared" si="0"/>
        <v>3783.9599999999996</v>
      </c>
      <c r="J13" s="173" t="s">
        <v>228</v>
      </c>
      <c r="K13" s="265"/>
      <c r="L13" s="174">
        <v>12</v>
      </c>
      <c r="M13" s="175"/>
      <c r="N13" s="176">
        <f t="shared" si="2"/>
        <v>39233</v>
      </c>
      <c r="O13" s="177">
        <f t="shared" si="1"/>
        <v>2935.7099999999991</v>
      </c>
    </row>
    <row r="14" spans="1:15" x14ac:dyDescent="0.2">
      <c r="A14" s="168" t="s">
        <v>223</v>
      </c>
      <c r="B14" s="169">
        <f>F13</f>
        <v>39228</v>
      </c>
      <c r="C14" s="170"/>
      <c r="D14" s="171">
        <v>40</v>
      </c>
      <c r="E14" s="171"/>
      <c r="F14" s="169"/>
      <c r="G14" s="171"/>
      <c r="H14" s="172">
        <f t="shared" si="0"/>
        <v>3743.9599999999996</v>
      </c>
      <c r="J14" s="173"/>
      <c r="K14" s="265"/>
      <c r="L14" s="174"/>
      <c r="M14" s="175"/>
      <c r="N14" s="176"/>
      <c r="O14" s="177"/>
    </row>
    <row r="15" spans="1:15" ht="10.5" customHeight="1" x14ac:dyDescent="0.2">
      <c r="A15" s="168"/>
      <c r="B15" s="169"/>
      <c r="C15" s="170"/>
      <c r="D15" s="171"/>
      <c r="E15" s="171"/>
      <c r="F15" s="169"/>
      <c r="G15" s="171"/>
      <c r="H15" s="172"/>
      <c r="J15" s="173"/>
      <c r="K15" s="265"/>
      <c r="L15" s="174"/>
      <c r="M15" s="175"/>
      <c r="N15" s="176"/>
      <c r="O15" s="177"/>
    </row>
    <row r="16" spans="1:15" ht="13.5" thickBot="1" x14ac:dyDescent="0.25">
      <c r="A16" s="168"/>
      <c r="B16" s="169"/>
      <c r="C16" s="170"/>
      <c r="D16" s="171"/>
      <c r="E16" s="171"/>
      <c r="F16" s="169"/>
      <c r="G16" s="171"/>
      <c r="H16" s="172"/>
      <c r="J16" s="178"/>
      <c r="K16" s="266"/>
      <c r="L16" s="179"/>
      <c r="M16" s="179"/>
      <c r="N16" s="180"/>
      <c r="O16" s="181"/>
    </row>
    <row r="17" spans="1:25" ht="13.5" thickBot="1" x14ac:dyDescent="0.25"/>
    <row r="18" spans="1:25" x14ac:dyDescent="0.2">
      <c r="A18" s="7" t="s">
        <v>329</v>
      </c>
      <c r="H18" s="202"/>
      <c r="J18" s="7" t="s">
        <v>324</v>
      </c>
      <c r="N18" s="201"/>
      <c r="P18" s="44"/>
      <c r="Q18" s="45"/>
      <c r="R18" s="45"/>
      <c r="S18" s="45"/>
      <c r="T18" s="45"/>
      <c r="U18" s="45"/>
      <c r="V18" s="45"/>
      <c r="W18" s="45"/>
      <c r="X18" s="45"/>
      <c r="Y18" s="46"/>
    </row>
    <row r="19" spans="1:25" ht="22.5" x14ac:dyDescent="0.2">
      <c r="A19" s="7" t="s">
        <v>330</v>
      </c>
      <c r="H19" s="202"/>
      <c r="J19" s="7" t="s">
        <v>325</v>
      </c>
      <c r="N19" s="202"/>
      <c r="P19" s="47"/>
      <c r="Q19" s="182" t="s">
        <v>229</v>
      </c>
      <c r="R19" s="182"/>
      <c r="S19" s="183" t="s">
        <v>230</v>
      </c>
      <c r="T19" s="184"/>
      <c r="U19" s="184"/>
      <c r="V19" s="184"/>
      <c r="W19" s="184"/>
      <c r="X19" s="184"/>
      <c r="Y19" s="53"/>
    </row>
    <row r="20" spans="1:25" x14ac:dyDescent="0.2">
      <c r="P20" s="47"/>
      <c r="Q20" s="185" t="s">
        <v>231</v>
      </c>
      <c r="R20" s="185" t="s">
        <v>25</v>
      </c>
      <c r="S20" s="48"/>
      <c r="T20" s="48"/>
      <c r="U20" s="48"/>
      <c r="V20" s="48"/>
      <c r="W20" s="48"/>
      <c r="X20" s="48"/>
      <c r="Y20" s="53"/>
    </row>
    <row r="21" spans="1:25" x14ac:dyDescent="0.2">
      <c r="P21" s="47"/>
      <c r="Q21" s="186"/>
      <c r="R21" s="186"/>
      <c r="S21" s="187">
        <v>1</v>
      </c>
      <c r="T21" s="48" t="s">
        <v>232</v>
      </c>
      <c r="U21" s="48"/>
      <c r="V21" s="48"/>
      <c r="W21" s="48"/>
      <c r="X21" s="188"/>
      <c r="Y21" s="53"/>
    </row>
    <row r="22" spans="1:25" x14ac:dyDescent="0.2">
      <c r="P22" s="47"/>
      <c r="Q22" s="186"/>
      <c r="R22" s="186"/>
      <c r="S22" s="187"/>
      <c r="T22" s="48"/>
      <c r="U22" s="48"/>
      <c r="V22" s="48"/>
      <c r="W22" s="48"/>
      <c r="X22" s="189"/>
      <c r="Y22" s="53"/>
    </row>
    <row r="23" spans="1:25" x14ac:dyDescent="0.2">
      <c r="P23" s="47"/>
      <c r="Q23" s="186"/>
      <c r="R23" s="186"/>
      <c r="S23" s="187">
        <v>2</v>
      </c>
      <c r="T23" s="48" t="s">
        <v>233</v>
      </c>
      <c r="U23" s="48"/>
      <c r="V23" s="48"/>
      <c r="W23" s="48" t="s">
        <v>234</v>
      </c>
      <c r="X23" s="190"/>
      <c r="Y23" s="53"/>
    </row>
    <row r="24" spans="1:25" x14ac:dyDescent="0.2">
      <c r="P24" s="47"/>
      <c r="Q24" s="186"/>
      <c r="R24" s="186"/>
      <c r="S24" s="187"/>
      <c r="T24" s="48" t="s">
        <v>235</v>
      </c>
      <c r="U24" s="48"/>
      <c r="V24" s="48"/>
      <c r="W24" s="48" t="s">
        <v>234</v>
      </c>
      <c r="X24" s="190"/>
      <c r="Y24" s="53"/>
    </row>
    <row r="25" spans="1:25" ht="15" x14ac:dyDescent="0.25">
      <c r="A25" s="234" t="s">
        <v>328</v>
      </c>
      <c r="B25" s="234"/>
      <c r="C25" s="234"/>
      <c r="P25" s="47"/>
      <c r="Q25" s="186"/>
      <c r="R25" s="186"/>
      <c r="S25" s="187"/>
      <c r="T25" s="48"/>
      <c r="U25" s="48"/>
      <c r="V25" s="48"/>
      <c r="W25" s="48" t="s">
        <v>234</v>
      </c>
      <c r="X25" s="190"/>
      <c r="Y25" s="53"/>
    </row>
    <row r="26" spans="1:25" x14ac:dyDescent="0.2">
      <c r="P26" s="47"/>
      <c r="Q26" s="186"/>
      <c r="R26" s="186"/>
      <c r="S26" s="187"/>
      <c r="T26" s="48"/>
      <c r="U26" s="48"/>
      <c r="V26" s="48"/>
      <c r="W26" s="48" t="s">
        <v>234</v>
      </c>
      <c r="X26" s="190"/>
      <c r="Y26" s="53"/>
    </row>
    <row r="27" spans="1:25" x14ac:dyDescent="0.2">
      <c r="P27" s="47"/>
      <c r="Q27" s="186"/>
      <c r="R27" s="186"/>
      <c r="S27" s="187">
        <v>3</v>
      </c>
      <c r="T27" s="48" t="s">
        <v>236</v>
      </c>
      <c r="U27" s="48"/>
      <c r="V27" s="48"/>
      <c r="W27" s="48"/>
      <c r="X27" s="189"/>
      <c r="Y27" s="53"/>
    </row>
    <row r="28" spans="1:25" x14ac:dyDescent="0.2">
      <c r="P28" s="47"/>
      <c r="Q28" s="186"/>
      <c r="R28" s="186"/>
      <c r="S28" s="187"/>
      <c r="T28" s="191" t="s">
        <v>237</v>
      </c>
      <c r="U28" s="191"/>
      <c r="V28" s="48"/>
      <c r="W28" s="48"/>
      <c r="X28" s="192"/>
      <c r="Y28" s="53"/>
    </row>
    <row r="29" spans="1:25" x14ac:dyDescent="0.2">
      <c r="P29" s="47"/>
      <c r="Q29" s="186"/>
      <c r="R29" s="186"/>
      <c r="S29" s="187">
        <v>4</v>
      </c>
      <c r="T29" s="48" t="s">
        <v>238</v>
      </c>
      <c r="U29" s="48"/>
      <c r="V29" s="48"/>
      <c r="W29" s="48" t="s">
        <v>239</v>
      </c>
      <c r="X29" s="193"/>
      <c r="Y29" s="53"/>
    </row>
    <row r="30" spans="1:25" ht="13.5" thickBot="1" x14ac:dyDescent="0.25">
      <c r="P30" s="47"/>
      <c r="Q30" s="186"/>
      <c r="R30" s="186"/>
      <c r="S30" s="187">
        <v>5</v>
      </c>
      <c r="T30" s="48" t="s">
        <v>240</v>
      </c>
      <c r="U30" s="48"/>
      <c r="V30" s="48"/>
      <c r="W30" s="48"/>
      <c r="X30" s="194"/>
      <c r="Y30" s="53"/>
    </row>
    <row r="31" spans="1:25" ht="10.5" customHeight="1" thickTop="1" x14ac:dyDescent="0.2">
      <c r="P31" s="47"/>
      <c r="Q31" s="186"/>
      <c r="R31" s="186"/>
      <c r="S31" s="48"/>
      <c r="T31" s="48"/>
      <c r="U31" s="48"/>
      <c r="V31" s="48"/>
      <c r="W31" s="48"/>
      <c r="X31" s="48"/>
      <c r="Y31" s="53"/>
    </row>
    <row r="32" spans="1:25" x14ac:dyDescent="0.2">
      <c r="P32" s="47"/>
      <c r="Q32" s="186" t="s">
        <v>100</v>
      </c>
      <c r="R32" s="195"/>
      <c r="S32" s="48"/>
      <c r="T32" s="48"/>
      <c r="U32" s="48"/>
      <c r="V32" s="48"/>
      <c r="W32" s="48"/>
      <c r="X32" s="48"/>
      <c r="Y32" s="53"/>
    </row>
    <row r="33" spans="16:25" x14ac:dyDescent="0.2">
      <c r="P33" s="47"/>
      <c r="Q33" s="48"/>
      <c r="R33" s="48"/>
      <c r="S33" s="48"/>
      <c r="T33" s="48"/>
      <c r="U33" s="48"/>
      <c r="V33" s="48"/>
      <c r="W33" s="48"/>
      <c r="X33" s="48"/>
      <c r="Y33" s="53"/>
    </row>
    <row r="34" spans="16:25" x14ac:dyDescent="0.2">
      <c r="P34" s="47"/>
      <c r="Q34" s="183" t="s">
        <v>241</v>
      </c>
      <c r="R34" s="184"/>
      <c r="S34" s="184"/>
      <c r="T34" s="184"/>
      <c r="U34" s="184"/>
      <c r="V34" s="48"/>
      <c r="W34" s="48"/>
      <c r="X34" s="48"/>
      <c r="Y34" s="53"/>
    </row>
    <row r="35" spans="16:25" x14ac:dyDescent="0.2">
      <c r="P35" s="47"/>
      <c r="Q35" s="187">
        <v>6</v>
      </c>
      <c r="R35" s="48" t="s">
        <v>242</v>
      </c>
      <c r="S35" s="48"/>
      <c r="T35" s="48"/>
      <c r="U35" s="48"/>
      <c r="V35" s="188"/>
      <c r="W35" s="189"/>
      <c r="X35" s="48"/>
      <c r="Y35" s="53"/>
    </row>
    <row r="36" spans="16:25" ht="38.25" x14ac:dyDescent="0.2">
      <c r="P36" s="47"/>
      <c r="Q36" s="187">
        <v>7</v>
      </c>
      <c r="R36" s="184" t="s">
        <v>243</v>
      </c>
      <c r="S36" s="184"/>
      <c r="T36" s="184"/>
      <c r="U36" s="184" t="s">
        <v>239</v>
      </c>
      <c r="V36" s="51"/>
      <c r="W36" s="189"/>
      <c r="X36" s="48"/>
      <c r="Y36" s="53"/>
    </row>
    <row r="37" spans="16:25" x14ac:dyDescent="0.2">
      <c r="P37" s="47"/>
      <c r="Q37" s="187">
        <v>8</v>
      </c>
      <c r="R37" s="48" t="s">
        <v>244</v>
      </c>
      <c r="S37" s="48"/>
      <c r="T37" s="48"/>
      <c r="U37" s="48"/>
      <c r="V37" s="51"/>
      <c r="W37" s="189"/>
      <c r="X37" s="48"/>
      <c r="Y37" s="53"/>
    </row>
    <row r="38" spans="16:25" x14ac:dyDescent="0.2">
      <c r="P38" s="47"/>
      <c r="Q38" s="187">
        <v>9</v>
      </c>
      <c r="R38" s="48" t="s">
        <v>245</v>
      </c>
      <c r="S38" s="48"/>
      <c r="T38" s="48"/>
      <c r="U38" s="48" t="s">
        <v>234</v>
      </c>
      <c r="V38" s="51"/>
      <c r="W38" s="189"/>
      <c r="X38" s="48"/>
      <c r="Y38" s="53"/>
    </row>
    <row r="39" spans="16:25" ht="13.5" thickBot="1" x14ac:dyDescent="0.25">
      <c r="P39" s="47"/>
      <c r="Q39" s="187">
        <v>10</v>
      </c>
      <c r="R39" s="48" t="s">
        <v>246</v>
      </c>
      <c r="S39" s="48"/>
      <c r="T39" s="48"/>
      <c r="U39" s="48"/>
      <c r="V39" s="194"/>
      <c r="W39" s="189"/>
      <c r="X39" s="48"/>
      <c r="Y39" s="53"/>
    </row>
    <row r="40" spans="16:25" ht="14.25" thickTop="1" thickBot="1" x14ac:dyDescent="0.25">
      <c r="P40" s="58"/>
      <c r="Q40" s="59"/>
      <c r="R40" s="59"/>
      <c r="S40" s="59"/>
      <c r="T40" s="59"/>
      <c r="U40" s="59"/>
      <c r="V40" s="59"/>
      <c r="W40" s="59"/>
      <c r="X40" s="59"/>
      <c r="Y40" s="196"/>
    </row>
  </sheetData>
  <mergeCells count="1">
    <mergeCell ref="A3:G3"/>
  </mergeCells>
  <conditionalFormatting sqref="J4:O16">
    <cfRule type="expression" dxfId="7" priority="2">
      <formula>$K4="x"</formula>
    </cfRule>
  </conditionalFormatting>
  <conditionalFormatting sqref="A4:H16">
    <cfRule type="expression" dxfId="6" priority="1">
      <formula>$E4="x"</formula>
    </cfRule>
  </conditionalFormatting>
  <dataValidations count="3">
    <dataValidation type="list" allowBlank="1" showInputMessage="1" showErrorMessage="1" sqref="E4:E16 K3:K16">
      <formula1>"x"</formula1>
    </dataValidation>
    <dataValidation type="list" allowBlank="1" showInputMessage="1" showErrorMessage="1" sqref="WVB983044:WVB983054 IP4:IP14 SL4:SL14 ACH4:ACH14 AMD4:AMD14 AVZ4:AVZ14 BFV4:BFV14 BPR4:BPR14 BZN4:BZN14 CJJ4:CJJ14 CTF4:CTF14 DDB4:DDB14 DMX4:DMX14 DWT4:DWT14 EGP4:EGP14 EQL4:EQL14 FAH4:FAH14 FKD4:FKD14 FTZ4:FTZ14 GDV4:GDV14 GNR4:GNR14 GXN4:GXN14 HHJ4:HHJ14 HRF4:HRF14 IBB4:IBB14 IKX4:IKX14 IUT4:IUT14 JEP4:JEP14 JOL4:JOL14 JYH4:JYH14 KID4:KID14 KRZ4:KRZ14 LBV4:LBV14 LLR4:LLR14 LVN4:LVN14 MFJ4:MFJ14 MPF4:MPF14 MZB4:MZB14 NIX4:NIX14 NST4:NST14 OCP4:OCP14 OML4:OML14 OWH4:OWH14 PGD4:PGD14 PPZ4:PPZ14 PZV4:PZV14 QJR4:QJR14 QTN4:QTN14 RDJ4:RDJ14 RNF4:RNF14 RXB4:RXB14 SGX4:SGX14 SQT4:SQT14 TAP4:TAP14 TKL4:TKL14 TUH4:TUH14 UED4:UED14 UNZ4:UNZ14 UXV4:UXV14 VHR4:VHR14 VRN4:VRN14 WBJ4:WBJ14 WLF4:WLF14 WVB4:WVB14 E65540:E65550 IP65540:IP65550 SL65540:SL65550 ACH65540:ACH65550 AMD65540:AMD65550 AVZ65540:AVZ65550 BFV65540:BFV65550 BPR65540:BPR65550 BZN65540:BZN65550 CJJ65540:CJJ65550 CTF65540:CTF65550 DDB65540:DDB65550 DMX65540:DMX65550 DWT65540:DWT65550 EGP65540:EGP65550 EQL65540:EQL65550 FAH65540:FAH65550 FKD65540:FKD65550 FTZ65540:FTZ65550 GDV65540:GDV65550 GNR65540:GNR65550 GXN65540:GXN65550 HHJ65540:HHJ65550 HRF65540:HRF65550 IBB65540:IBB65550 IKX65540:IKX65550 IUT65540:IUT65550 JEP65540:JEP65550 JOL65540:JOL65550 JYH65540:JYH65550 KID65540:KID65550 KRZ65540:KRZ65550 LBV65540:LBV65550 LLR65540:LLR65550 LVN65540:LVN65550 MFJ65540:MFJ65550 MPF65540:MPF65550 MZB65540:MZB65550 NIX65540:NIX65550 NST65540:NST65550 OCP65540:OCP65550 OML65540:OML65550 OWH65540:OWH65550 PGD65540:PGD65550 PPZ65540:PPZ65550 PZV65540:PZV65550 QJR65540:QJR65550 QTN65540:QTN65550 RDJ65540:RDJ65550 RNF65540:RNF65550 RXB65540:RXB65550 SGX65540:SGX65550 SQT65540:SQT65550 TAP65540:TAP65550 TKL65540:TKL65550 TUH65540:TUH65550 UED65540:UED65550 UNZ65540:UNZ65550 UXV65540:UXV65550 VHR65540:VHR65550 VRN65540:VRN65550 WBJ65540:WBJ65550 WLF65540:WLF65550 WVB65540:WVB65550 E131076:E131086 IP131076:IP131086 SL131076:SL131086 ACH131076:ACH131086 AMD131076:AMD131086 AVZ131076:AVZ131086 BFV131076:BFV131086 BPR131076:BPR131086 BZN131076:BZN131086 CJJ131076:CJJ131086 CTF131076:CTF131086 DDB131076:DDB131086 DMX131076:DMX131086 DWT131076:DWT131086 EGP131076:EGP131086 EQL131076:EQL131086 FAH131076:FAH131086 FKD131076:FKD131086 FTZ131076:FTZ131086 GDV131076:GDV131086 GNR131076:GNR131086 GXN131076:GXN131086 HHJ131076:HHJ131086 HRF131076:HRF131086 IBB131076:IBB131086 IKX131076:IKX131086 IUT131076:IUT131086 JEP131076:JEP131086 JOL131076:JOL131086 JYH131076:JYH131086 KID131076:KID131086 KRZ131076:KRZ131086 LBV131076:LBV131086 LLR131076:LLR131086 LVN131076:LVN131086 MFJ131076:MFJ131086 MPF131076:MPF131086 MZB131076:MZB131086 NIX131076:NIX131086 NST131076:NST131086 OCP131076:OCP131086 OML131076:OML131086 OWH131076:OWH131086 PGD131076:PGD131086 PPZ131076:PPZ131086 PZV131076:PZV131086 QJR131076:QJR131086 QTN131076:QTN131086 RDJ131076:RDJ131086 RNF131076:RNF131086 RXB131076:RXB131086 SGX131076:SGX131086 SQT131076:SQT131086 TAP131076:TAP131086 TKL131076:TKL131086 TUH131076:TUH131086 UED131076:UED131086 UNZ131076:UNZ131086 UXV131076:UXV131086 VHR131076:VHR131086 VRN131076:VRN131086 WBJ131076:WBJ131086 WLF131076:WLF131086 WVB131076:WVB131086 E196612:E196622 IP196612:IP196622 SL196612:SL196622 ACH196612:ACH196622 AMD196612:AMD196622 AVZ196612:AVZ196622 BFV196612:BFV196622 BPR196612:BPR196622 BZN196612:BZN196622 CJJ196612:CJJ196622 CTF196612:CTF196622 DDB196612:DDB196622 DMX196612:DMX196622 DWT196612:DWT196622 EGP196612:EGP196622 EQL196612:EQL196622 FAH196612:FAH196622 FKD196612:FKD196622 FTZ196612:FTZ196622 GDV196612:GDV196622 GNR196612:GNR196622 GXN196612:GXN196622 HHJ196612:HHJ196622 HRF196612:HRF196622 IBB196612:IBB196622 IKX196612:IKX196622 IUT196612:IUT196622 JEP196612:JEP196622 JOL196612:JOL196622 JYH196612:JYH196622 KID196612:KID196622 KRZ196612:KRZ196622 LBV196612:LBV196622 LLR196612:LLR196622 LVN196612:LVN196622 MFJ196612:MFJ196622 MPF196612:MPF196622 MZB196612:MZB196622 NIX196612:NIX196622 NST196612:NST196622 OCP196612:OCP196622 OML196612:OML196622 OWH196612:OWH196622 PGD196612:PGD196622 PPZ196612:PPZ196622 PZV196612:PZV196622 QJR196612:QJR196622 QTN196612:QTN196622 RDJ196612:RDJ196622 RNF196612:RNF196622 RXB196612:RXB196622 SGX196612:SGX196622 SQT196612:SQT196622 TAP196612:TAP196622 TKL196612:TKL196622 TUH196612:TUH196622 UED196612:UED196622 UNZ196612:UNZ196622 UXV196612:UXV196622 VHR196612:VHR196622 VRN196612:VRN196622 WBJ196612:WBJ196622 WLF196612:WLF196622 WVB196612:WVB196622 E262148:E262158 IP262148:IP262158 SL262148:SL262158 ACH262148:ACH262158 AMD262148:AMD262158 AVZ262148:AVZ262158 BFV262148:BFV262158 BPR262148:BPR262158 BZN262148:BZN262158 CJJ262148:CJJ262158 CTF262148:CTF262158 DDB262148:DDB262158 DMX262148:DMX262158 DWT262148:DWT262158 EGP262148:EGP262158 EQL262148:EQL262158 FAH262148:FAH262158 FKD262148:FKD262158 FTZ262148:FTZ262158 GDV262148:GDV262158 GNR262148:GNR262158 GXN262148:GXN262158 HHJ262148:HHJ262158 HRF262148:HRF262158 IBB262148:IBB262158 IKX262148:IKX262158 IUT262148:IUT262158 JEP262148:JEP262158 JOL262148:JOL262158 JYH262148:JYH262158 KID262148:KID262158 KRZ262148:KRZ262158 LBV262148:LBV262158 LLR262148:LLR262158 LVN262148:LVN262158 MFJ262148:MFJ262158 MPF262148:MPF262158 MZB262148:MZB262158 NIX262148:NIX262158 NST262148:NST262158 OCP262148:OCP262158 OML262148:OML262158 OWH262148:OWH262158 PGD262148:PGD262158 PPZ262148:PPZ262158 PZV262148:PZV262158 QJR262148:QJR262158 QTN262148:QTN262158 RDJ262148:RDJ262158 RNF262148:RNF262158 RXB262148:RXB262158 SGX262148:SGX262158 SQT262148:SQT262158 TAP262148:TAP262158 TKL262148:TKL262158 TUH262148:TUH262158 UED262148:UED262158 UNZ262148:UNZ262158 UXV262148:UXV262158 VHR262148:VHR262158 VRN262148:VRN262158 WBJ262148:WBJ262158 WLF262148:WLF262158 WVB262148:WVB262158 E327684:E327694 IP327684:IP327694 SL327684:SL327694 ACH327684:ACH327694 AMD327684:AMD327694 AVZ327684:AVZ327694 BFV327684:BFV327694 BPR327684:BPR327694 BZN327684:BZN327694 CJJ327684:CJJ327694 CTF327684:CTF327694 DDB327684:DDB327694 DMX327684:DMX327694 DWT327684:DWT327694 EGP327684:EGP327694 EQL327684:EQL327694 FAH327684:FAH327694 FKD327684:FKD327694 FTZ327684:FTZ327694 GDV327684:GDV327694 GNR327684:GNR327694 GXN327684:GXN327694 HHJ327684:HHJ327694 HRF327684:HRF327694 IBB327684:IBB327694 IKX327684:IKX327694 IUT327684:IUT327694 JEP327684:JEP327694 JOL327684:JOL327694 JYH327684:JYH327694 KID327684:KID327694 KRZ327684:KRZ327694 LBV327684:LBV327694 LLR327684:LLR327694 LVN327684:LVN327694 MFJ327684:MFJ327694 MPF327684:MPF327694 MZB327684:MZB327694 NIX327684:NIX327694 NST327684:NST327694 OCP327684:OCP327694 OML327684:OML327694 OWH327684:OWH327694 PGD327684:PGD327694 PPZ327684:PPZ327694 PZV327684:PZV327694 QJR327684:QJR327694 QTN327684:QTN327694 RDJ327684:RDJ327694 RNF327684:RNF327694 RXB327684:RXB327694 SGX327684:SGX327694 SQT327684:SQT327694 TAP327684:TAP327694 TKL327684:TKL327694 TUH327684:TUH327694 UED327684:UED327694 UNZ327684:UNZ327694 UXV327684:UXV327694 VHR327684:VHR327694 VRN327684:VRN327694 WBJ327684:WBJ327694 WLF327684:WLF327694 WVB327684:WVB327694 E393220:E393230 IP393220:IP393230 SL393220:SL393230 ACH393220:ACH393230 AMD393220:AMD393230 AVZ393220:AVZ393230 BFV393220:BFV393230 BPR393220:BPR393230 BZN393220:BZN393230 CJJ393220:CJJ393230 CTF393220:CTF393230 DDB393220:DDB393230 DMX393220:DMX393230 DWT393220:DWT393230 EGP393220:EGP393230 EQL393220:EQL393230 FAH393220:FAH393230 FKD393220:FKD393230 FTZ393220:FTZ393230 GDV393220:GDV393230 GNR393220:GNR393230 GXN393220:GXN393230 HHJ393220:HHJ393230 HRF393220:HRF393230 IBB393220:IBB393230 IKX393220:IKX393230 IUT393220:IUT393230 JEP393220:JEP393230 JOL393220:JOL393230 JYH393220:JYH393230 KID393220:KID393230 KRZ393220:KRZ393230 LBV393220:LBV393230 LLR393220:LLR393230 LVN393220:LVN393230 MFJ393220:MFJ393230 MPF393220:MPF393230 MZB393220:MZB393230 NIX393220:NIX393230 NST393220:NST393230 OCP393220:OCP393230 OML393220:OML393230 OWH393220:OWH393230 PGD393220:PGD393230 PPZ393220:PPZ393230 PZV393220:PZV393230 QJR393220:QJR393230 QTN393220:QTN393230 RDJ393220:RDJ393230 RNF393220:RNF393230 RXB393220:RXB393230 SGX393220:SGX393230 SQT393220:SQT393230 TAP393220:TAP393230 TKL393220:TKL393230 TUH393220:TUH393230 UED393220:UED393230 UNZ393220:UNZ393230 UXV393220:UXV393230 VHR393220:VHR393230 VRN393220:VRN393230 WBJ393220:WBJ393230 WLF393220:WLF393230 WVB393220:WVB393230 E458756:E458766 IP458756:IP458766 SL458756:SL458766 ACH458756:ACH458766 AMD458756:AMD458766 AVZ458756:AVZ458766 BFV458756:BFV458766 BPR458756:BPR458766 BZN458756:BZN458766 CJJ458756:CJJ458766 CTF458756:CTF458766 DDB458756:DDB458766 DMX458756:DMX458766 DWT458756:DWT458766 EGP458756:EGP458766 EQL458756:EQL458766 FAH458756:FAH458766 FKD458756:FKD458766 FTZ458756:FTZ458766 GDV458756:GDV458766 GNR458756:GNR458766 GXN458756:GXN458766 HHJ458756:HHJ458766 HRF458756:HRF458766 IBB458756:IBB458766 IKX458756:IKX458766 IUT458756:IUT458766 JEP458756:JEP458766 JOL458756:JOL458766 JYH458756:JYH458766 KID458756:KID458766 KRZ458756:KRZ458766 LBV458756:LBV458766 LLR458756:LLR458766 LVN458756:LVN458766 MFJ458756:MFJ458766 MPF458756:MPF458766 MZB458756:MZB458766 NIX458756:NIX458766 NST458756:NST458766 OCP458756:OCP458766 OML458756:OML458766 OWH458756:OWH458766 PGD458756:PGD458766 PPZ458756:PPZ458766 PZV458756:PZV458766 QJR458756:QJR458766 QTN458756:QTN458766 RDJ458756:RDJ458766 RNF458756:RNF458766 RXB458756:RXB458766 SGX458756:SGX458766 SQT458756:SQT458766 TAP458756:TAP458766 TKL458756:TKL458766 TUH458756:TUH458766 UED458756:UED458766 UNZ458756:UNZ458766 UXV458756:UXV458766 VHR458756:VHR458766 VRN458756:VRN458766 WBJ458756:WBJ458766 WLF458756:WLF458766 WVB458756:WVB458766 E524292:E524302 IP524292:IP524302 SL524292:SL524302 ACH524292:ACH524302 AMD524292:AMD524302 AVZ524292:AVZ524302 BFV524292:BFV524302 BPR524292:BPR524302 BZN524292:BZN524302 CJJ524292:CJJ524302 CTF524292:CTF524302 DDB524292:DDB524302 DMX524292:DMX524302 DWT524292:DWT524302 EGP524292:EGP524302 EQL524292:EQL524302 FAH524292:FAH524302 FKD524292:FKD524302 FTZ524292:FTZ524302 GDV524292:GDV524302 GNR524292:GNR524302 GXN524292:GXN524302 HHJ524292:HHJ524302 HRF524292:HRF524302 IBB524292:IBB524302 IKX524292:IKX524302 IUT524292:IUT524302 JEP524292:JEP524302 JOL524292:JOL524302 JYH524292:JYH524302 KID524292:KID524302 KRZ524292:KRZ524302 LBV524292:LBV524302 LLR524292:LLR524302 LVN524292:LVN524302 MFJ524292:MFJ524302 MPF524292:MPF524302 MZB524292:MZB524302 NIX524292:NIX524302 NST524292:NST524302 OCP524292:OCP524302 OML524292:OML524302 OWH524292:OWH524302 PGD524292:PGD524302 PPZ524292:PPZ524302 PZV524292:PZV524302 QJR524292:QJR524302 QTN524292:QTN524302 RDJ524292:RDJ524302 RNF524292:RNF524302 RXB524292:RXB524302 SGX524292:SGX524302 SQT524292:SQT524302 TAP524292:TAP524302 TKL524292:TKL524302 TUH524292:TUH524302 UED524292:UED524302 UNZ524292:UNZ524302 UXV524292:UXV524302 VHR524292:VHR524302 VRN524292:VRN524302 WBJ524292:WBJ524302 WLF524292:WLF524302 WVB524292:WVB524302 E589828:E589838 IP589828:IP589838 SL589828:SL589838 ACH589828:ACH589838 AMD589828:AMD589838 AVZ589828:AVZ589838 BFV589828:BFV589838 BPR589828:BPR589838 BZN589828:BZN589838 CJJ589828:CJJ589838 CTF589828:CTF589838 DDB589828:DDB589838 DMX589828:DMX589838 DWT589828:DWT589838 EGP589828:EGP589838 EQL589828:EQL589838 FAH589828:FAH589838 FKD589828:FKD589838 FTZ589828:FTZ589838 GDV589828:GDV589838 GNR589828:GNR589838 GXN589828:GXN589838 HHJ589828:HHJ589838 HRF589828:HRF589838 IBB589828:IBB589838 IKX589828:IKX589838 IUT589828:IUT589838 JEP589828:JEP589838 JOL589828:JOL589838 JYH589828:JYH589838 KID589828:KID589838 KRZ589828:KRZ589838 LBV589828:LBV589838 LLR589828:LLR589838 LVN589828:LVN589838 MFJ589828:MFJ589838 MPF589828:MPF589838 MZB589828:MZB589838 NIX589828:NIX589838 NST589828:NST589838 OCP589828:OCP589838 OML589828:OML589838 OWH589828:OWH589838 PGD589828:PGD589838 PPZ589828:PPZ589838 PZV589828:PZV589838 QJR589828:QJR589838 QTN589828:QTN589838 RDJ589828:RDJ589838 RNF589828:RNF589838 RXB589828:RXB589838 SGX589828:SGX589838 SQT589828:SQT589838 TAP589828:TAP589838 TKL589828:TKL589838 TUH589828:TUH589838 UED589828:UED589838 UNZ589828:UNZ589838 UXV589828:UXV589838 VHR589828:VHR589838 VRN589828:VRN589838 WBJ589828:WBJ589838 WLF589828:WLF589838 WVB589828:WVB589838 E655364:E655374 IP655364:IP655374 SL655364:SL655374 ACH655364:ACH655374 AMD655364:AMD655374 AVZ655364:AVZ655374 BFV655364:BFV655374 BPR655364:BPR655374 BZN655364:BZN655374 CJJ655364:CJJ655374 CTF655364:CTF655374 DDB655364:DDB655374 DMX655364:DMX655374 DWT655364:DWT655374 EGP655364:EGP655374 EQL655364:EQL655374 FAH655364:FAH655374 FKD655364:FKD655374 FTZ655364:FTZ655374 GDV655364:GDV655374 GNR655364:GNR655374 GXN655364:GXN655374 HHJ655364:HHJ655374 HRF655364:HRF655374 IBB655364:IBB655374 IKX655364:IKX655374 IUT655364:IUT655374 JEP655364:JEP655374 JOL655364:JOL655374 JYH655364:JYH655374 KID655364:KID655374 KRZ655364:KRZ655374 LBV655364:LBV655374 LLR655364:LLR655374 LVN655364:LVN655374 MFJ655364:MFJ655374 MPF655364:MPF655374 MZB655364:MZB655374 NIX655364:NIX655374 NST655364:NST655374 OCP655364:OCP655374 OML655364:OML655374 OWH655364:OWH655374 PGD655364:PGD655374 PPZ655364:PPZ655374 PZV655364:PZV655374 QJR655364:QJR655374 QTN655364:QTN655374 RDJ655364:RDJ655374 RNF655364:RNF655374 RXB655364:RXB655374 SGX655364:SGX655374 SQT655364:SQT655374 TAP655364:TAP655374 TKL655364:TKL655374 TUH655364:TUH655374 UED655364:UED655374 UNZ655364:UNZ655374 UXV655364:UXV655374 VHR655364:VHR655374 VRN655364:VRN655374 WBJ655364:WBJ655374 WLF655364:WLF655374 WVB655364:WVB655374 E720900:E720910 IP720900:IP720910 SL720900:SL720910 ACH720900:ACH720910 AMD720900:AMD720910 AVZ720900:AVZ720910 BFV720900:BFV720910 BPR720900:BPR720910 BZN720900:BZN720910 CJJ720900:CJJ720910 CTF720900:CTF720910 DDB720900:DDB720910 DMX720900:DMX720910 DWT720900:DWT720910 EGP720900:EGP720910 EQL720900:EQL720910 FAH720900:FAH720910 FKD720900:FKD720910 FTZ720900:FTZ720910 GDV720900:GDV720910 GNR720900:GNR720910 GXN720900:GXN720910 HHJ720900:HHJ720910 HRF720900:HRF720910 IBB720900:IBB720910 IKX720900:IKX720910 IUT720900:IUT720910 JEP720900:JEP720910 JOL720900:JOL720910 JYH720900:JYH720910 KID720900:KID720910 KRZ720900:KRZ720910 LBV720900:LBV720910 LLR720900:LLR720910 LVN720900:LVN720910 MFJ720900:MFJ720910 MPF720900:MPF720910 MZB720900:MZB720910 NIX720900:NIX720910 NST720900:NST720910 OCP720900:OCP720910 OML720900:OML720910 OWH720900:OWH720910 PGD720900:PGD720910 PPZ720900:PPZ720910 PZV720900:PZV720910 QJR720900:QJR720910 QTN720900:QTN720910 RDJ720900:RDJ720910 RNF720900:RNF720910 RXB720900:RXB720910 SGX720900:SGX720910 SQT720900:SQT720910 TAP720900:TAP720910 TKL720900:TKL720910 TUH720900:TUH720910 UED720900:UED720910 UNZ720900:UNZ720910 UXV720900:UXV720910 VHR720900:VHR720910 VRN720900:VRN720910 WBJ720900:WBJ720910 WLF720900:WLF720910 WVB720900:WVB720910 E786436:E786446 IP786436:IP786446 SL786436:SL786446 ACH786436:ACH786446 AMD786436:AMD786446 AVZ786436:AVZ786446 BFV786436:BFV786446 BPR786436:BPR786446 BZN786436:BZN786446 CJJ786436:CJJ786446 CTF786436:CTF786446 DDB786436:DDB786446 DMX786436:DMX786446 DWT786436:DWT786446 EGP786436:EGP786446 EQL786436:EQL786446 FAH786436:FAH786446 FKD786436:FKD786446 FTZ786436:FTZ786446 GDV786436:GDV786446 GNR786436:GNR786446 GXN786436:GXN786446 HHJ786436:HHJ786446 HRF786436:HRF786446 IBB786436:IBB786446 IKX786436:IKX786446 IUT786436:IUT786446 JEP786436:JEP786446 JOL786436:JOL786446 JYH786436:JYH786446 KID786436:KID786446 KRZ786436:KRZ786446 LBV786436:LBV786446 LLR786436:LLR786446 LVN786436:LVN786446 MFJ786436:MFJ786446 MPF786436:MPF786446 MZB786436:MZB786446 NIX786436:NIX786446 NST786436:NST786446 OCP786436:OCP786446 OML786436:OML786446 OWH786436:OWH786446 PGD786436:PGD786446 PPZ786436:PPZ786446 PZV786436:PZV786446 QJR786436:QJR786446 QTN786436:QTN786446 RDJ786436:RDJ786446 RNF786436:RNF786446 RXB786436:RXB786446 SGX786436:SGX786446 SQT786436:SQT786446 TAP786436:TAP786446 TKL786436:TKL786446 TUH786436:TUH786446 UED786436:UED786446 UNZ786436:UNZ786446 UXV786436:UXV786446 VHR786436:VHR786446 VRN786436:VRN786446 WBJ786436:WBJ786446 WLF786436:WLF786446 WVB786436:WVB786446 E851972:E851982 IP851972:IP851982 SL851972:SL851982 ACH851972:ACH851982 AMD851972:AMD851982 AVZ851972:AVZ851982 BFV851972:BFV851982 BPR851972:BPR851982 BZN851972:BZN851982 CJJ851972:CJJ851982 CTF851972:CTF851982 DDB851972:DDB851982 DMX851972:DMX851982 DWT851972:DWT851982 EGP851972:EGP851982 EQL851972:EQL851982 FAH851972:FAH851982 FKD851972:FKD851982 FTZ851972:FTZ851982 GDV851972:GDV851982 GNR851972:GNR851982 GXN851972:GXN851982 HHJ851972:HHJ851982 HRF851972:HRF851982 IBB851972:IBB851982 IKX851972:IKX851982 IUT851972:IUT851982 JEP851972:JEP851982 JOL851972:JOL851982 JYH851972:JYH851982 KID851972:KID851982 KRZ851972:KRZ851982 LBV851972:LBV851982 LLR851972:LLR851982 LVN851972:LVN851982 MFJ851972:MFJ851982 MPF851972:MPF851982 MZB851972:MZB851982 NIX851972:NIX851982 NST851972:NST851982 OCP851972:OCP851982 OML851972:OML851982 OWH851972:OWH851982 PGD851972:PGD851982 PPZ851972:PPZ851982 PZV851972:PZV851982 QJR851972:QJR851982 QTN851972:QTN851982 RDJ851972:RDJ851982 RNF851972:RNF851982 RXB851972:RXB851982 SGX851972:SGX851982 SQT851972:SQT851982 TAP851972:TAP851982 TKL851972:TKL851982 TUH851972:TUH851982 UED851972:UED851982 UNZ851972:UNZ851982 UXV851972:UXV851982 VHR851972:VHR851982 VRN851972:VRN851982 WBJ851972:WBJ851982 WLF851972:WLF851982 WVB851972:WVB851982 E917508:E917518 IP917508:IP917518 SL917508:SL917518 ACH917508:ACH917518 AMD917508:AMD917518 AVZ917508:AVZ917518 BFV917508:BFV917518 BPR917508:BPR917518 BZN917508:BZN917518 CJJ917508:CJJ917518 CTF917508:CTF917518 DDB917508:DDB917518 DMX917508:DMX917518 DWT917508:DWT917518 EGP917508:EGP917518 EQL917508:EQL917518 FAH917508:FAH917518 FKD917508:FKD917518 FTZ917508:FTZ917518 GDV917508:GDV917518 GNR917508:GNR917518 GXN917508:GXN917518 HHJ917508:HHJ917518 HRF917508:HRF917518 IBB917508:IBB917518 IKX917508:IKX917518 IUT917508:IUT917518 JEP917508:JEP917518 JOL917508:JOL917518 JYH917508:JYH917518 KID917508:KID917518 KRZ917508:KRZ917518 LBV917508:LBV917518 LLR917508:LLR917518 LVN917508:LVN917518 MFJ917508:MFJ917518 MPF917508:MPF917518 MZB917508:MZB917518 NIX917508:NIX917518 NST917508:NST917518 OCP917508:OCP917518 OML917508:OML917518 OWH917508:OWH917518 PGD917508:PGD917518 PPZ917508:PPZ917518 PZV917508:PZV917518 QJR917508:QJR917518 QTN917508:QTN917518 RDJ917508:RDJ917518 RNF917508:RNF917518 RXB917508:RXB917518 SGX917508:SGX917518 SQT917508:SQT917518 TAP917508:TAP917518 TKL917508:TKL917518 TUH917508:TUH917518 UED917508:UED917518 UNZ917508:UNZ917518 UXV917508:UXV917518 VHR917508:VHR917518 VRN917508:VRN917518 WBJ917508:WBJ917518 WLF917508:WLF917518 WVB917508:WVB917518 E983044:E983054 IP983044:IP983054 SL983044:SL983054 ACH983044:ACH983054 AMD983044:AMD983054 AVZ983044:AVZ983054 BFV983044:BFV983054 BPR983044:BPR983054 BZN983044:BZN983054 CJJ983044:CJJ983054 CTF983044:CTF983054 DDB983044:DDB983054 DMX983044:DMX983054 DWT983044:DWT983054 EGP983044:EGP983054 EQL983044:EQL983054 FAH983044:FAH983054 FKD983044:FKD983054 FTZ983044:FTZ983054 GDV983044:GDV983054 GNR983044:GNR983054 GXN983044:GXN983054 HHJ983044:HHJ983054 HRF983044:HRF983054 IBB983044:IBB983054 IKX983044:IKX983054 IUT983044:IUT983054 JEP983044:JEP983054 JOL983044:JOL983054 JYH983044:JYH983054 KID983044:KID983054 KRZ983044:KRZ983054 LBV983044:LBV983054 LLR983044:LLR983054 LVN983044:LVN983054 MFJ983044:MFJ983054 MPF983044:MPF983054 MZB983044:MZB983054 NIX983044:NIX983054 NST983044:NST983054 OCP983044:OCP983054 OML983044:OML983054 OWH983044:OWH983054 PGD983044:PGD983054 PPZ983044:PPZ983054 PZV983044:PZV983054 QJR983044:QJR983054 QTN983044:QTN983054 RDJ983044:RDJ983054 RNF983044:RNF983054 RXB983044:RXB983054 SGX983044:SGX983054 SQT983044:SQT983054 TAP983044:TAP983054 TKL983044:TKL983054 TUH983044:TUH983054 UED983044:UED983054 UNZ983044:UNZ983054 UXV983044:UXV983054 VHR983044:VHR983054 VRN983044:VRN983054 WBJ983044:WBJ983054 WLF983044:WLF983054">
      <formula1>$E$2</formula1>
    </dataValidation>
    <dataValidation type="list" allowBlank="1" showInputMessage="1" showErrorMessage="1" sqref="WVH983043:WVH983056 IV3:IV16 SR3:SR16 ACN3:ACN16 AMJ3:AMJ16 AWF3:AWF16 BGB3:BGB16 BPX3:BPX16 BZT3:BZT16 CJP3:CJP16 CTL3:CTL16 DDH3:DDH16 DND3:DND16 DWZ3:DWZ16 EGV3:EGV16 EQR3:EQR16 FAN3:FAN16 FKJ3:FKJ16 FUF3:FUF16 GEB3:GEB16 GNX3:GNX16 GXT3:GXT16 HHP3:HHP16 HRL3:HRL16 IBH3:IBH16 ILD3:ILD16 IUZ3:IUZ16 JEV3:JEV16 JOR3:JOR16 JYN3:JYN16 KIJ3:KIJ16 KSF3:KSF16 LCB3:LCB16 LLX3:LLX16 LVT3:LVT16 MFP3:MFP16 MPL3:MPL16 MZH3:MZH16 NJD3:NJD16 NSZ3:NSZ16 OCV3:OCV16 OMR3:OMR16 OWN3:OWN16 PGJ3:PGJ16 PQF3:PQF16 QAB3:QAB16 QJX3:QJX16 QTT3:QTT16 RDP3:RDP16 RNL3:RNL16 RXH3:RXH16 SHD3:SHD16 SQZ3:SQZ16 TAV3:TAV16 TKR3:TKR16 TUN3:TUN16 UEJ3:UEJ16 UOF3:UOF16 UYB3:UYB16 VHX3:VHX16 VRT3:VRT16 WBP3:WBP16 WLL3:WLL16 WVH3:WVH16 K65539:K65552 IV65539:IV65552 SR65539:SR65552 ACN65539:ACN65552 AMJ65539:AMJ65552 AWF65539:AWF65552 BGB65539:BGB65552 BPX65539:BPX65552 BZT65539:BZT65552 CJP65539:CJP65552 CTL65539:CTL65552 DDH65539:DDH65552 DND65539:DND65552 DWZ65539:DWZ65552 EGV65539:EGV65552 EQR65539:EQR65552 FAN65539:FAN65552 FKJ65539:FKJ65552 FUF65539:FUF65552 GEB65539:GEB65552 GNX65539:GNX65552 GXT65539:GXT65552 HHP65539:HHP65552 HRL65539:HRL65552 IBH65539:IBH65552 ILD65539:ILD65552 IUZ65539:IUZ65552 JEV65539:JEV65552 JOR65539:JOR65552 JYN65539:JYN65552 KIJ65539:KIJ65552 KSF65539:KSF65552 LCB65539:LCB65552 LLX65539:LLX65552 LVT65539:LVT65552 MFP65539:MFP65552 MPL65539:MPL65552 MZH65539:MZH65552 NJD65539:NJD65552 NSZ65539:NSZ65552 OCV65539:OCV65552 OMR65539:OMR65552 OWN65539:OWN65552 PGJ65539:PGJ65552 PQF65539:PQF65552 QAB65539:QAB65552 QJX65539:QJX65552 QTT65539:QTT65552 RDP65539:RDP65552 RNL65539:RNL65552 RXH65539:RXH65552 SHD65539:SHD65552 SQZ65539:SQZ65552 TAV65539:TAV65552 TKR65539:TKR65552 TUN65539:TUN65552 UEJ65539:UEJ65552 UOF65539:UOF65552 UYB65539:UYB65552 VHX65539:VHX65552 VRT65539:VRT65552 WBP65539:WBP65552 WLL65539:WLL65552 WVH65539:WVH65552 K131075:K131088 IV131075:IV131088 SR131075:SR131088 ACN131075:ACN131088 AMJ131075:AMJ131088 AWF131075:AWF131088 BGB131075:BGB131088 BPX131075:BPX131088 BZT131075:BZT131088 CJP131075:CJP131088 CTL131075:CTL131088 DDH131075:DDH131088 DND131075:DND131088 DWZ131075:DWZ131088 EGV131075:EGV131088 EQR131075:EQR131088 FAN131075:FAN131088 FKJ131075:FKJ131088 FUF131075:FUF131088 GEB131075:GEB131088 GNX131075:GNX131088 GXT131075:GXT131088 HHP131075:HHP131088 HRL131075:HRL131088 IBH131075:IBH131088 ILD131075:ILD131088 IUZ131075:IUZ131088 JEV131075:JEV131088 JOR131075:JOR131088 JYN131075:JYN131088 KIJ131075:KIJ131088 KSF131075:KSF131088 LCB131075:LCB131088 LLX131075:LLX131088 LVT131075:LVT131088 MFP131075:MFP131088 MPL131075:MPL131088 MZH131075:MZH131088 NJD131075:NJD131088 NSZ131075:NSZ131088 OCV131075:OCV131088 OMR131075:OMR131088 OWN131075:OWN131088 PGJ131075:PGJ131088 PQF131075:PQF131088 QAB131075:QAB131088 QJX131075:QJX131088 QTT131075:QTT131088 RDP131075:RDP131088 RNL131075:RNL131088 RXH131075:RXH131088 SHD131075:SHD131088 SQZ131075:SQZ131088 TAV131075:TAV131088 TKR131075:TKR131088 TUN131075:TUN131088 UEJ131075:UEJ131088 UOF131075:UOF131088 UYB131075:UYB131088 VHX131075:VHX131088 VRT131075:VRT131088 WBP131075:WBP131088 WLL131075:WLL131088 WVH131075:WVH131088 K196611:K196624 IV196611:IV196624 SR196611:SR196624 ACN196611:ACN196624 AMJ196611:AMJ196624 AWF196611:AWF196624 BGB196611:BGB196624 BPX196611:BPX196624 BZT196611:BZT196624 CJP196611:CJP196624 CTL196611:CTL196624 DDH196611:DDH196624 DND196611:DND196624 DWZ196611:DWZ196624 EGV196611:EGV196624 EQR196611:EQR196624 FAN196611:FAN196624 FKJ196611:FKJ196624 FUF196611:FUF196624 GEB196611:GEB196624 GNX196611:GNX196624 GXT196611:GXT196624 HHP196611:HHP196624 HRL196611:HRL196624 IBH196611:IBH196624 ILD196611:ILD196624 IUZ196611:IUZ196624 JEV196611:JEV196624 JOR196611:JOR196624 JYN196611:JYN196624 KIJ196611:KIJ196624 KSF196611:KSF196624 LCB196611:LCB196624 LLX196611:LLX196624 LVT196611:LVT196624 MFP196611:MFP196624 MPL196611:MPL196624 MZH196611:MZH196624 NJD196611:NJD196624 NSZ196611:NSZ196624 OCV196611:OCV196624 OMR196611:OMR196624 OWN196611:OWN196624 PGJ196611:PGJ196624 PQF196611:PQF196624 QAB196611:QAB196624 QJX196611:QJX196624 QTT196611:QTT196624 RDP196611:RDP196624 RNL196611:RNL196624 RXH196611:RXH196624 SHD196611:SHD196624 SQZ196611:SQZ196624 TAV196611:TAV196624 TKR196611:TKR196624 TUN196611:TUN196624 UEJ196611:UEJ196624 UOF196611:UOF196624 UYB196611:UYB196624 VHX196611:VHX196624 VRT196611:VRT196624 WBP196611:WBP196624 WLL196611:WLL196624 WVH196611:WVH196624 K262147:K262160 IV262147:IV262160 SR262147:SR262160 ACN262147:ACN262160 AMJ262147:AMJ262160 AWF262147:AWF262160 BGB262147:BGB262160 BPX262147:BPX262160 BZT262147:BZT262160 CJP262147:CJP262160 CTL262147:CTL262160 DDH262147:DDH262160 DND262147:DND262160 DWZ262147:DWZ262160 EGV262147:EGV262160 EQR262147:EQR262160 FAN262147:FAN262160 FKJ262147:FKJ262160 FUF262147:FUF262160 GEB262147:GEB262160 GNX262147:GNX262160 GXT262147:GXT262160 HHP262147:HHP262160 HRL262147:HRL262160 IBH262147:IBH262160 ILD262147:ILD262160 IUZ262147:IUZ262160 JEV262147:JEV262160 JOR262147:JOR262160 JYN262147:JYN262160 KIJ262147:KIJ262160 KSF262147:KSF262160 LCB262147:LCB262160 LLX262147:LLX262160 LVT262147:LVT262160 MFP262147:MFP262160 MPL262147:MPL262160 MZH262147:MZH262160 NJD262147:NJD262160 NSZ262147:NSZ262160 OCV262147:OCV262160 OMR262147:OMR262160 OWN262147:OWN262160 PGJ262147:PGJ262160 PQF262147:PQF262160 QAB262147:QAB262160 QJX262147:QJX262160 QTT262147:QTT262160 RDP262147:RDP262160 RNL262147:RNL262160 RXH262147:RXH262160 SHD262147:SHD262160 SQZ262147:SQZ262160 TAV262147:TAV262160 TKR262147:TKR262160 TUN262147:TUN262160 UEJ262147:UEJ262160 UOF262147:UOF262160 UYB262147:UYB262160 VHX262147:VHX262160 VRT262147:VRT262160 WBP262147:WBP262160 WLL262147:WLL262160 WVH262147:WVH262160 K327683:K327696 IV327683:IV327696 SR327683:SR327696 ACN327683:ACN327696 AMJ327683:AMJ327696 AWF327683:AWF327696 BGB327683:BGB327696 BPX327683:BPX327696 BZT327683:BZT327696 CJP327683:CJP327696 CTL327683:CTL327696 DDH327683:DDH327696 DND327683:DND327696 DWZ327683:DWZ327696 EGV327683:EGV327696 EQR327683:EQR327696 FAN327683:FAN327696 FKJ327683:FKJ327696 FUF327683:FUF327696 GEB327683:GEB327696 GNX327683:GNX327696 GXT327683:GXT327696 HHP327683:HHP327696 HRL327683:HRL327696 IBH327683:IBH327696 ILD327683:ILD327696 IUZ327683:IUZ327696 JEV327683:JEV327696 JOR327683:JOR327696 JYN327683:JYN327696 KIJ327683:KIJ327696 KSF327683:KSF327696 LCB327683:LCB327696 LLX327683:LLX327696 LVT327683:LVT327696 MFP327683:MFP327696 MPL327683:MPL327696 MZH327683:MZH327696 NJD327683:NJD327696 NSZ327683:NSZ327696 OCV327683:OCV327696 OMR327683:OMR327696 OWN327683:OWN327696 PGJ327683:PGJ327696 PQF327683:PQF327696 QAB327683:QAB327696 QJX327683:QJX327696 QTT327683:QTT327696 RDP327683:RDP327696 RNL327683:RNL327696 RXH327683:RXH327696 SHD327683:SHD327696 SQZ327683:SQZ327696 TAV327683:TAV327696 TKR327683:TKR327696 TUN327683:TUN327696 UEJ327683:UEJ327696 UOF327683:UOF327696 UYB327683:UYB327696 VHX327683:VHX327696 VRT327683:VRT327696 WBP327683:WBP327696 WLL327683:WLL327696 WVH327683:WVH327696 K393219:K393232 IV393219:IV393232 SR393219:SR393232 ACN393219:ACN393232 AMJ393219:AMJ393232 AWF393219:AWF393232 BGB393219:BGB393232 BPX393219:BPX393232 BZT393219:BZT393232 CJP393219:CJP393232 CTL393219:CTL393232 DDH393219:DDH393232 DND393219:DND393232 DWZ393219:DWZ393232 EGV393219:EGV393232 EQR393219:EQR393232 FAN393219:FAN393232 FKJ393219:FKJ393232 FUF393219:FUF393232 GEB393219:GEB393232 GNX393219:GNX393232 GXT393219:GXT393232 HHP393219:HHP393232 HRL393219:HRL393232 IBH393219:IBH393232 ILD393219:ILD393232 IUZ393219:IUZ393232 JEV393219:JEV393232 JOR393219:JOR393232 JYN393219:JYN393232 KIJ393219:KIJ393232 KSF393219:KSF393232 LCB393219:LCB393232 LLX393219:LLX393232 LVT393219:LVT393232 MFP393219:MFP393232 MPL393219:MPL393232 MZH393219:MZH393232 NJD393219:NJD393232 NSZ393219:NSZ393232 OCV393219:OCV393232 OMR393219:OMR393232 OWN393219:OWN393232 PGJ393219:PGJ393232 PQF393219:PQF393232 QAB393219:QAB393232 QJX393219:QJX393232 QTT393219:QTT393232 RDP393219:RDP393232 RNL393219:RNL393232 RXH393219:RXH393232 SHD393219:SHD393232 SQZ393219:SQZ393232 TAV393219:TAV393232 TKR393219:TKR393232 TUN393219:TUN393232 UEJ393219:UEJ393232 UOF393219:UOF393232 UYB393219:UYB393232 VHX393219:VHX393232 VRT393219:VRT393232 WBP393219:WBP393232 WLL393219:WLL393232 WVH393219:WVH393232 K458755:K458768 IV458755:IV458768 SR458755:SR458768 ACN458755:ACN458768 AMJ458755:AMJ458768 AWF458755:AWF458768 BGB458755:BGB458768 BPX458755:BPX458768 BZT458755:BZT458768 CJP458755:CJP458768 CTL458755:CTL458768 DDH458755:DDH458768 DND458755:DND458768 DWZ458755:DWZ458768 EGV458755:EGV458768 EQR458755:EQR458768 FAN458755:FAN458768 FKJ458755:FKJ458768 FUF458755:FUF458768 GEB458755:GEB458768 GNX458755:GNX458768 GXT458755:GXT458768 HHP458755:HHP458768 HRL458755:HRL458768 IBH458755:IBH458768 ILD458755:ILD458768 IUZ458755:IUZ458768 JEV458755:JEV458768 JOR458755:JOR458768 JYN458755:JYN458768 KIJ458755:KIJ458768 KSF458755:KSF458768 LCB458755:LCB458768 LLX458755:LLX458768 LVT458755:LVT458768 MFP458755:MFP458768 MPL458755:MPL458768 MZH458755:MZH458768 NJD458755:NJD458768 NSZ458755:NSZ458768 OCV458755:OCV458768 OMR458755:OMR458768 OWN458755:OWN458768 PGJ458755:PGJ458768 PQF458755:PQF458768 QAB458755:QAB458768 QJX458755:QJX458768 QTT458755:QTT458768 RDP458755:RDP458768 RNL458755:RNL458768 RXH458755:RXH458768 SHD458755:SHD458768 SQZ458755:SQZ458768 TAV458755:TAV458768 TKR458755:TKR458768 TUN458755:TUN458768 UEJ458755:UEJ458768 UOF458755:UOF458768 UYB458755:UYB458768 VHX458755:VHX458768 VRT458755:VRT458768 WBP458755:WBP458768 WLL458755:WLL458768 WVH458755:WVH458768 K524291:K524304 IV524291:IV524304 SR524291:SR524304 ACN524291:ACN524304 AMJ524291:AMJ524304 AWF524291:AWF524304 BGB524291:BGB524304 BPX524291:BPX524304 BZT524291:BZT524304 CJP524291:CJP524304 CTL524291:CTL524304 DDH524291:DDH524304 DND524291:DND524304 DWZ524291:DWZ524304 EGV524291:EGV524304 EQR524291:EQR524304 FAN524291:FAN524304 FKJ524291:FKJ524304 FUF524291:FUF524304 GEB524291:GEB524304 GNX524291:GNX524304 GXT524291:GXT524304 HHP524291:HHP524304 HRL524291:HRL524304 IBH524291:IBH524304 ILD524291:ILD524304 IUZ524291:IUZ524304 JEV524291:JEV524304 JOR524291:JOR524304 JYN524291:JYN524304 KIJ524291:KIJ524304 KSF524291:KSF524304 LCB524291:LCB524304 LLX524291:LLX524304 LVT524291:LVT524304 MFP524291:MFP524304 MPL524291:MPL524304 MZH524291:MZH524304 NJD524291:NJD524304 NSZ524291:NSZ524304 OCV524291:OCV524304 OMR524291:OMR524304 OWN524291:OWN524304 PGJ524291:PGJ524304 PQF524291:PQF524304 QAB524291:QAB524304 QJX524291:QJX524304 QTT524291:QTT524304 RDP524291:RDP524304 RNL524291:RNL524304 RXH524291:RXH524304 SHD524291:SHD524304 SQZ524291:SQZ524304 TAV524291:TAV524304 TKR524291:TKR524304 TUN524291:TUN524304 UEJ524291:UEJ524304 UOF524291:UOF524304 UYB524291:UYB524304 VHX524291:VHX524304 VRT524291:VRT524304 WBP524291:WBP524304 WLL524291:WLL524304 WVH524291:WVH524304 K589827:K589840 IV589827:IV589840 SR589827:SR589840 ACN589827:ACN589840 AMJ589827:AMJ589840 AWF589827:AWF589840 BGB589827:BGB589840 BPX589827:BPX589840 BZT589827:BZT589840 CJP589827:CJP589840 CTL589827:CTL589840 DDH589827:DDH589840 DND589827:DND589840 DWZ589827:DWZ589840 EGV589827:EGV589840 EQR589827:EQR589840 FAN589827:FAN589840 FKJ589827:FKJ589840 FUF589827:FUF589840 GEB589827:GEB589840 GNX589827:GNX589840 GXT589827:GXT589840 HHP589827:HHP589840 HRL589827:HRL589840 IBH589827:IBH589840 ILD589827:ILD589840 IUZ589827:IUZ589840 JEV589827:JEV589840 JOR589827:JOR589840 JYN589827:JYN589840 KIJ589827:KIJ589840 KSF589827:KSF589840 LCB589827:LCB589840 LLX589827:LLX589840 LVT589827:LVT589840 MFP589827:MFP589840 MPL589827:MPL589840 MZH589827:MZH589840 NJD589827:NJD589840 NSZ589827:NSZ589840 OCV589827:OCV589840 OMR589827:OMR589840 OWN589827:OWN589840 PGJ589827:PGJ589840 PQF589827:PQF589840 QAB589827:QAB589840 QJX589827:QJX589840 QTT589827:QTT589840 RDP589827:RDP589840 RNL589827:RNL589840 RXH589827:RXH589840 SHD589827:SHD589840 SQZ589827:SQZ589840 TAV589827:TAV589840 TKR589827:TKR589840 TUN589827:TUN589840 UEJ589827:UEJ589840 UOF589827:UOF589840 UYB589827:UYB589840 VHX589827:VHX589840 VRT589827:VRT589840 WBP589827:WBP589840 WLL589827:WLL589840 WVH589827:WVH589840 K655363:K655376 IV655363:IV655376 SR655363:SR655376 ACN655363:ACN655376 AMJ655363:AMJ655376 AWF655363:AWF655376 BGB655363:BGB655376 BPX655363:BPX655376 BZT655363:BZT655376 CJP655363:CJP655376 CTL655363:CTL655376 DDH655363:DDH655376 DND655363:DND655376 DWZ655363:DWZ655376 EGV655363:EGV655376 EQR655363:EQR655376 FAN655363:FAN655376 FKJ655363:FKJ655376 FUF655363:FUF655376 GEB655363:GEB655376 GNX655363:GNX655376 GXT655363:GXT655376 HHP655363:HHP655376 HRL655363:HRL655376 IBH655363:IBH655376 ILD655363:ILD655376 IUZ655363:IUZ655376 JEV655363:JEV655376 JOR655363:JOR655376 JYN655363:JYN655376 KIJ655363:KIJ655376 KSF655363:KSF655376 LCB655363:LCB655376 LLX655363:LLX655376 LVT655363:LVT655376 MFP655363:MFP655376 MPL655363:MPL655376 MZH655363:MZH655376 NJD655363:NJD655376 NSZ655363:NSZ655376 OCV655363:OCV655376 OMR655363:OMR655376 OWN655363:OWN655376 PGJ655363:PGJ655376 PQF655363:PQF655376 QAB655363:QAB655376 QJX655363:QJX655376 QTT655363:QTT655376 RDP655363:RDP655376 RNL655363:RNL655376 RXH655363:RXH655376 SHD655363:SHD655376 SQZ655363:SQZ655376 TAV655363:TAV655376 TKR655363:TKR655376 TUN655363:TUN655376 UEJ655363:UEJ655376 UOF655363:UOF655376 UYB655363:UYB655376 VHX655363:VHX655376 VRT655363:VRT655376 WBP655363:WBP655376 WLL655363:WLL655376 WVH655363:WVH655376 K720899:K720912 IV720899:IV720912 SR720899:SR720912 ACN720899:ACN720912 AMJ720899:AMJ720912 AWF720899:AWF720912 BGB720899:BGB720912 BPX720899:BPX720912 BZT720899:BZT720912 CJP720899:CJP720912 CTL720899:CTL720912 DDH720899:DDH720912 DND720899:DND720912 DWZ720899:DWZ720912 EGV720899:EGV720912 EQR720899:EQR720912 FAN720899:FAN720912 FKJ720899:FKJ720912 FUF720899:FUF720912 GEB720899:GEB720912 GNX720899:GNX720912 GXT720899:GXT720912 HHP720899:HHP720912 HRL720899:HRL720912 IBH720899:IBH720912 ILD720899:ILD720912 IUZ720899:IUZ720912 JEV720899:JEV720912 JOR720899:JOR720912 JYN720899:JYN720912 KIJ720899:KIJ720912 KSF720899:KSF720912 LCB720899:LCB720912 LLX720899:LLX720912 LVT720899:LVT720912 MFP720899:MFP720912 MPL720899:MPL720912 MZH720899:MZH720912 NJD720899:NJD720912 NSZ720899:NSZ720912 OCV720899:OCV720912 OMR720899:OMR720912 OWN720899:OWN720912 PGJ720899:PGJ720912 PQF720899:PQF720912 QAB720899:QAB720912 QJX720899:QJX720912 QTT720899:QTT720912 RDP720899:RDP720912 RNL720899:RNL720912 RXH720899:RXH720912 SHD720899:SHD720912 SQZ720899:SQZ720912 TAV720899:TAV720912 TKR720899:TKR720912 TUN720899:TUN720912 UEJ720899:UEJ720912 UOF720899:UOF720912 UYB720899:UYB720912 VHX720899:VHX720912 VRT720899:VRT720912 WBP720899:WBP720912 WLL720899:WLL720912 WVH720899:WVH720912 K786435:K786448 IV786435:IV786448 SR786435:SR786448 ACN786435:ACN786448 AMJ786435:AMJ786448 AWF786435:AWF786448 BGB786435:BGB786448 BPX786435:BPX786448 BZT786435:BZT786448 CJP786435:CJP786448 CTL786435:CTL786448 DDH786435:DDH786448 DND786435:DND786448 DWZ786435:DWZ786448 EGV786435:EGV786448 EQR786435:EQR786448 FAN786435:FAN786448 FKJ786435:FKJ786448 FUF786435:FUF786448 GEB786435:GEB786448 GNX786435:GNX786448 GXT786435:GXT786448 HHP786435:HHP786448 HRL786435:HRL786448 IBH786435:IBH786448 ILD786435:ILD786448 IUZ786435:IUZ786448 JEV786435:JEV786448 JOR786435:JOR786448 JYN786435:JYN786448 KIJ786435:KIJ786448 KSF786435:KSF786448 LCB786435:LCB786448 LLX786435:LLX786448 LVT786435:LVT786448 MFP786435:MFP786448 MPL786435:MPL786448 MZH786435:MZH786448 NJD786435:NJD786448 NSZ786435:NSZ786448 OCV786435:OCV786448 OMR786435:OMR786448 OWN786435:OWN786448 PGJ786435:PGJ786448 PQF786435:PQF786448 QAB786435:QAB786448 QJX786435:QJX786448 QTT786435:QTT786448 RDP786435:RDP786448 RNL786435:RNL786448 RXH786435:RXH786448 SHD786435:SHD786448 SQZ786435:SQZ786448 TAV786435:TAV786448 TKR786435:TKR786448 TUN786435:TUN786448 UEJ786435:UEJ786448 UOF786435:UOF786448 UYB786435:UYB786448 VHX786435:VHX786448 VRT786435:VRT786448 WBP786435:WBP786448 WLL786435:WLL786448 WVH786435:WVH786448 K851971:K851984 IV851971:IV851984 SR851971:SR851984 ACN851971:ACN851984 AMJ851971:AMJ851984 AWF851971:AWF851984 BGB851971:BGB851984 BPX851971:BPX851984 BZT851971:BZT851984 CJP851971:CJP851984 CTL851971:CTL851984 DDH851971:DDH851984 DND851971:DND851984 DWZ851971:DWZ851984 EGV851971:EGV851984 EQR851971:EQR851984 FAN851971:FAN851984 FKJ851971:FKJ851984 FUF851971:FUF851984 GEB851971:GEB851984 GNX851971:GNX851984 GXT851971:GXT851984 HHP851971:HHP851984 HRL851971:HRL851984 IBH851971:IBH851984 ILD851971:ILD851984 IUZ851971:IUZ851984 JEV851971:JEV851984 JOR851971:JOR851984 JYN851971:JYN851984 KIJ851971:KIJ851984 KSF851971:KSF851984 LCB851971:LCB851984 LLX851971:LLX851984 LVT851971:LVT851984 MFP851971:MFP851984 MPL851971:MPL851984 MZH851971:MZH851984 NJD851971:NJD851984 NSZ851971:NSZ851984 OCV851971:OCV851984 OMR851971:OMR851984 OWN851971:OWN851984 PGJ851971:PGJ851984 PQF851971:PQF851984 QAB851971:QAB851984 QJX851971:QJX851984 QTT851971:QTT851984 RDP851971:RDP851984 RNL851971:RNL851984 RXH851971:RXH851984 SHD851971:SHD851984 SQZ851971:SQZ851984 TAV851971:TAV851984 TKR851971:TKR851984 TUN851971:TUN851984 UEJ851971:UEJ851984 UOF851971:UOF851984 UYB851971:UYB851984 VHX851971:VHX851984 VRT851971:VRT851984 WBP851971:WBP851984 WLL851971:WLL851984 WVH851971:WVH851984 K917507:K917520 IV917507:IV917520 SR917507:SR917520 ACN917507:ACN917520 AMJ917507:AMJ917520 AWF917507:AWF917520 BGB917507:BGB917520 BPX917507:BPX917520 BZT917507:BZT917520 CJP917507:CJP917520 CTL917507:CTL917520 DDH917507:DDH917520 DND917507:DND917520 DWZ917507:DWZ917520 EGV917507:EGV917520 EQR917507:EQR917520 FAN917507:FAN917520 FKJ917507:FKJ917520 FUF917507:FUF917520 GEB917507:GEB917520 GNX917507:GNX917520 GXT917507:GXT917520 HHP917507:HHP917520 HRL917507:HRL917520 IBH917507:IBH917520 ILD917507:ILD917520 IUZ917507:IUZ917520 JEV917507:JEV917520 JOR917507:JOR917520 JYN917507:JYN917520 KIJ917507:KIJ917520 KSF917507:KSF917520 LCB917507:LCB917520 LLX917507:LLX917520 LVT917507:LVT917520 MFP917507:MFP917520 MPL917507:MPL917520 MZH917507:MZH917520 NJD917507:NJD917520 NSZ917507:NSZ917520 OCV917507:OCV917520 OMR917507:OMR917520 OWN917507:OWN917520 PGJ917507:PGJ917520 PQF917507:PQF917520 QAB917507:QAB917520 QJX917507:QJX917520 QTT917507:QTT917520 RDP917507:RDP917520 RNL917507:RNL917520 RXH917507:RXH917520 SHD917507:SHD917520 SQZ917507:SQZ917520 TAV917507:TAV917520 TKR917507:TKR917520 TUN917507:TUN917520 UEJ917507:UEJ917520 UOF917507:UOF917520 UYB917507:UYB917520 VHX917507:VHX917520 VRT917507:VRT917520 WBP917507:WBP917520 WLL917507:WLL917520 WVH917507:WVH917520 K983043:K983056 IV983043:IV983056 SR983043:SR983056 ACN983043:ACN983056 AMJ983043:AMJ983056 AWF983043:AWF983056 BGB983043:BGB983056 BPX983043:BPX983056 BZT983043:BZT983056 CJP983043:CJP983056 CTL983043:CTL983056 DDH983043:DDH983056 DND983043:DND983056 DWZ983043:DWZ983056 EGV983043:EGV983056 EQR983043:EQR983056 FAN983043:FAN983056 FKJ983043:FKJ983056 FUF983043:FUF983056 GEB983043:GEB983056 GNX983043:GNX983056 GXT983043:GXT983056 HHP983043:HHP983056 HRL983043:HRL983056 IBH983043:IBH983056 ILD983043:ILD983056 IUZ983043:IUZ983056 JEV983043:JEV983056 JOR983043:JOR983056 JYN983043:JYN983056 KIJ983043:KIJ983056 KSF983043:KSF983056 LCB983043:LCB983056 LLX983043:LLX983056 LVT983043:LVT983056 MFP983043:MFP983056 MPL983043:MPL983056 MZH983043:MZH983056 NJD983043:NJD983056 NSZ983043:NSZ983056 OCV983043:OCV983056 OMR983043:OMR983056 OWN983043:OWN983056 PGJ983043:PGJ983056 PQF983043:PQF983056 QAB983043:QAB983056 QJX983043:QJX983056 QTT983043:QTT983056 RDP983043:RDP983056 RNL983043:RNL983056 RXH983043:RXH983056 SHD983043:SHD983056 SQZ983043:SQZ983056 TAV983043:TAV983056 TKR983043:TKR983056 TUN983043:TUN983056 UEJ983043:UEJ983056 UOF983043:UOF983056 UYB983043:UYB983056 VHX983043:VHX983056 VRT983043:VRT983056 WBP983043:WBP983056 WLL983043:WLL983056">
      <formula1>$K$2</formula1>
    </dataValidation>
  </dataValidations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Y42"/>
  <sheetViews>
    <sheetView zoomScale="65" zoomScaleNormal="65" workbookViewId="0">
      <selection activeCell="V42" sqref="V42"/>
    </sheetView>
  </sheetViews>
  <sheetFormatPr defaultColWidth="10.42578125" defaultRowHeight="12.75" x14ac:dyDescent="0.2"/>
  <cols>
    <col min="1" max="1" width="6.140625" style="7" bestFit="1" customWidth="1"/>
    <col min="2" max="2" width="4.85546875" style="7" bestFit="1" customWidth="1"/>
    <col min="3" max="3" width="12.140625" style="7" bestFit="1" customWidth="1"/>
    <col min="4" max="4" width="10.28515625" style="7" customWidth="1"/>
    <col min="5" max="5" width="3.28515625" style="7" customWidth="1"/>
    <col min="6" max="6" width="7.28515625" style="7" bestFit="1" customWidth="1"/>
    <col min="7" max="7" width="9.5703125" style="7" bestFit="1" customWidth="1"/>
    <col min="8" max="8" width="10.7109375" style="7" bestFit="1" customWidth="1"/>
    <col min="9" max="9" width="2.28515625" style="7" customWidth="1"/>
    <col min="10" max="10" width="9.7109375" style="7" bestFit="1" customWidth="1"/>
    <col min="11" max="11" width="3.28515625" style="7" customWidth="1"/>
    <col min="12" max="12" width="11.7109375" style="7" customWidth="1"/>
    <col min="13" max="13" width="9.5703125" style="7" bestFit="1" customWidth="1"/>
    <col min="14" max="14" width="7.140625" style="7" customWidth="1"/>
    <col min="15" max="15" width="10.7109375" style="7" bestFit="1" customWidth="1"/>
    <col min="16" max="16" width="2.28515625" style="7" customWidth="1"/>
    <col min="17" max="17" width="7.28515625" style="7" customWidth="1"/>
    <col min="18" max="18" width="11.7109375" style="7" customWidth="1"/>
    <col min="19" max="19" width="3.5703125" style="7" bestFit="1" customWidth="1"/>
    <col min="20" max="20" width="34" style="7" customWidth="1"/>
    <col min="21" max="21" width="2.85546875" style="7" customWidth="1"/>
    <col min="22" max="22" width="10.42578125" style="7" customWidth="1"/>
    <col min="23" max="23" width="2.85546875" style="7" customWidth="1"/>
    <col min="24" max="24" width="10.42578125" style="7" customWidth="1"/>
    <col min="25" max="25" width="2.28515625" style="7" customWidth="1"/>
    <col min="26" max="245" width="10.42578125" style="7"/>
    <col min="246" max="246" width="6.140625" style="7" bestFit="1" customWidth="1"/>
    <col min="247" max="247" width="4.85546875" style="7" bestFit="1" customWidth="1"/>
    <col min="248" max="248" width="12.140625" style="7" bestFit="1" customWidth="1"/>
    <col min="249" max="249" width="9.5703125" style="7" bestFit="1" customWidth="1"/>
    <col min="250" max="250" width="3.28515625" style="7" customWidth="1"/>
    <col min="251" max="251" width="7.28515625" style="7" bestFit="1" customWidth="1"/>
    <col min="252" max="252" width="9.5703125" style="7" bestFit="1" customWidth="1"/>
    <col min="253" max="253" width="10.7109375" style="7" bestFit="1" customWidth="1"/>
    <col min="254" max="254" width="2.28515625" style="7" customWidth="1"/>
    <col min="255" max="255" width="9.7109375" style="7" bestFit="1" customWidth="1"/>
    <col min="256" max="256" width="3.28515625" style="7" customWidth="1"/>
    <col min="257" max="257" width="9.85546875" style="7" bestFit="1" customWidth="1"/>
    <col min="258" max="258" width="9.28515625" style="7" bestFit="1" customWidth="1"/>
    <col min="259" max="259" width="4.85546875" style="7" bestFit="1" customWidth="1"/>
    <col min="260" max="260" width="10.28515625" style="7" bestFit="1" customWidth="1"/>
    <col min="261" max="262" width="2.28515625" style="7" customWidth="1"/>
    <col min="263" max="263" width="7.28515625" style="7" customWidth="1"/>
    <col min="264" max="264" width="11.7109375" style="7" customWidth="1"/>
    <col min="265" max="265" width="3.5703125" style="7" bestFit="1" customWidth="1"/>
    <col min="266" max="266" width="34" style="7" customWidth="1"/>
    <col min="267" max="267" width="2.85546875" style="7" customWidth="1"/>
    <col min="268" max="268" width="10.42578125" style="7" customWidth="1"/>
    <col min="269" max="269" width="2.85546875" style="7" customWidth="1"/>
    <col min="270" max="270" width="10.42578125" style="7" customWidth="1"/>
    <col min="271" max="271" width="2.28515625" style="7" customWidth="1"/>
    <col min="272" max="501" width="10.42578125" style="7"/>
    <col min="502" max="502" width="6.140625" style="7" bestFit="1" customWidth="1"/>
    <col min="503" max="503" width="4.85546875" style="7" bestFit="1" customWidth="1"/>
    <col min="504" max="504" width="12.140625" style="7" bestFit="1" customWidth="1"/>
    <col min="505" max="505" width="9.5703125" style="7" bestFit="1" customWidth="1"/>
    <col min="506" max="506" width="3.28515625" style="7" customWidth="1"/>
    <col min="507" max="507" width="7.28515625" style="7" bestFit="1" customWidth="1"/>
    <col min="508" max="508" width="9.5703125" style="7" bestFit="1" customWidth="1"/>
    <col min="509" max="509" width="10.7109375" style="7" bestFit="1" customWidth="1"/>
    <col min="510" max="510" width="2.28515625" style="7" customWidth="1"/>
    <col min="511" max="511" width="9.7109375" style="7" bestFit="1" customWidth="1"/>
    <col min="512" max="512" width="3.28515625" style="7" customWidth="1"/>
    <col min="513" max="513" width="9.85546875" style="7" bestFit="1" customWidth="1"/>
    <col min="514" max="514" width="9.28515625" style="7" bestFit="1" customWidth="1"/>
    <col min="515" max="515" width="4.85546875" style="7" bestFit="1" customWidth="1"/>
    <col min="516" max="516" width="10.28515625" style="7" bestFit="1" customWidth="1"/>
    <col min="517" max="518" width="2.28515625" style="7" customWidth="1"/>
    <col min="519" max="519" width="7.28515625" style="7" customWidth="1"/>
    <col min="520" max="520" width="11.7109375" style="7" customWidth="1"/>
    <col min="521" max="521" width="3.5703125" style="7" bestFit="1" customWidth="1"/>
    <col min="522" max="522" width="34" style="7" customWidth="1"/>
    <col min="523" max="523" width="2.85546875" style="7" customWidth="1"/>
    <col min="524" max="524" width="10.42578125" style="7" customWidth="1"/>
    <col min="525" max="525" width="2.85546875" style="7" customWidth="1"/>
    <col min="526" max="526" width="10.42578125" style="7" customWidth="1"/>
    <col min="527" max="527" width="2.28515625" style="7" customWidth="1"/>
    <col min="528" max="757" width="10.42578125" style="7"/>
    <col min="758" max="758" width="6.140625" style="7" bestFit="1" customWidth="1"/>
    <col min="759" max="759" width="4.85546875" style="7" bestFit="1" customWidth="1"/>
    <col min="760" max="760" width="12.140625" style="7" bestFit="1" customWidth="1"/>
    <col min="761" max="761" width="9.5703125" style="7" bestFit="1" customWidth="1"/>
    <col min="762" max="762" width="3.28515625" style="7" customWidth="1"/>
    <col min="763" max="763" width="7.28515625" style="7" bestFit="1" customWidth="1"/>
    <col min="764" max="764" width="9.5703125" style="7" bestFit="1" customWidth="1"/>
    <col min="765" max="765" width="10.7109375" style="7" bestFit="1" customWidth="1"/>
    <col min="766" max="766" width="2.28515625" style="7" customWidth="1"/>
    <col min="767" max="767" width="9.7109375" style="7" bestFit="1" customWidth="1"/>
    <col min="768" max="768" width="3.28515625" style="7" customWidth="1"/>
    <col min="769" max="769" width="9.85546875" style="7" bestFit="1" customWidth="1"/>
    <col min="770" max="770" width="9.28515625" style="7" bestFit="1" customWidth="1"/>
    <col min="771" max="771" width="4.85546875" style="7" bestFit="1" customWidth="1"/>
    <col min="772" max="772" width="10.28515625" style="7" bestFit="1" customWidth="1"/>
    <col min="773" max="774" width="2.28515625" style="7" customWidth="1"/>
    <col min="775" max="775" width="7.28515625" style="7" customWidth="1"/>
    <col min="776" max="776" width="11.7109375" style="7" customWidth="1"/>
    <col min="777" max="777" width="3.5703125" style="7" bestFit="1" customWidth="1"/>
    <col min="778" max="778" width="34" style="7" customWidth="1"/>
    <col min="779" max="779" width="2.85546875" style="7" customWidth="1"/>
    <col min="780" max="780" width="10.42578125" style="7" customWidth="1"/>
    <col min="781" max="781" width="2.85546875" style="7" customWidth="1"/>
    <col min="782" max="782" width="10.42578125" style="7" customWidth="1"/>
    <col min="783" max="783" width="2.28515625" style="7" customWidth="1"/>
    <col min="784" max="1013" width="10.42578125" style="7"/>
    <col min="1014" max="1014" width="6.140625" style="7" bestFit="1" customWidth="1"/>
    <col min="1015" max="1015" width="4.85546875" style="7" bestFit="1" customWidth="1"/>
    <col min="1016" max="1016" width="12.140625" style="7" bestFit="1" customWidth="1"/>
    <col min="1017" max="1017" width="9.5703125" style="7" bestFit="1" customWidth="1"/>
    <col min="1018" max="1018" width="3.28515625" style="7" customWidth="1"/>
    <col min="1019" max="1019" width="7.28515625" style="7" bestFit="1" customWidth="1"/>
    <col min="1020" max="1020" width="9.5703125" style="7" bestFit="1" customWidth="1"/>
    <col min="1021" max="1021" width="10.7109375" style="7" bestFit="1" customWidth="1"/>
    <col min="1022" max="1022" width="2.28515625" style="7" customWidth="1"/>
    <col min="1023" max="1023" width="9.7109375" style="7" bestFit="1" customWidth="1"/>
    <col min="1024" max="1024" width="3.28515625" style="7" customWidth="1"/>
    <col min="1025" max="1025" width="9.85546875" style="7" bestFit="1" customWidth="1"/>
    <col min="1026" max="1026" width="9.28515625" style="7" bestFit="1" customWidth="1"/>
    <col min="1027" max="1027" width="4.85546875" style="7" bestFit="1" customWidth="1"/>
    <col min="1028" max="1028" width="10.28515625" style="7" bestFit="1" customWidth="1"/>
    <col min="1029" max="1030" width="2.28515625" style="7" customWidth="1"/>
    <col min="1031" max="1031" width="7.28515625" style="7" customWidth="1"/>
    <col min="1032" max="1032" width="11.7109375" style="7" customWidth="1"/>
    <col min="1033" max="1033" width="3.5703125" style="7" bestFit="1" customWidth="1"/>
    <col min="1034" max="1034" width="34" style="7" customWidth="1"/>
    <col min="1035" max="1035" width="2.85546875" style="7" customWidth="1"/>
    <col min="1036" max="1036" width="10.42578125" style="7" customWidth="1"/>
    <col min="1037" max="1037" width="2.85546875" style="7" customWidth="1"/>
    <col min="1038" max="1038" width="10.42578125" style="7" customWidth="1"/>
    <col min="1039" max="1039" width="2.28515625" style="7" customWidth="1"/>
    <col min="1040" max="1269" width="10.42578125" style="7"/>
    <col min="1270" max="1270" width="6.140625" style="7" bestFit="1" customWidth="1"/>
    <col min="1271" max="1271" width="4.85546875" style="7" bestFit="1" customWidth="1"/>
    <col min="1272" max="1272" width="12.140625" style="7" bestFit="1" customWidth="1"/>
    <col min="1273" max="1273" width="9.5703125" style="7" bestFit="1" customWidth="1"/>
    <col min="1274" max="1274" width="3.28515625" style="7" customWidth="1"/>
    <col min="1275" max="1275" width="7.28515625" style="7" bestFit="1" customWidth="1"/>
    <col min="1276" max="1276" width="9.5703125" style="7" bestFit="1" customWidth="1"/>
    <col min="1277" max="1277" width="10.7109375" style="7" bestFit="1" customWidth="1"/>
    <col min="1278" max="1278" width="2.28515625" style="7" customWidth="1"/>
    <col min="1279" max="1279" width="9.7109375" style="7" bestFit="1" customWidth="1"/>
    <col min="1280" max="1280" width="3.28515625" style="7" customWidth="1"/>
    <col min="1281" max="1281" width="9.85546875" style="7" bestFit="1" customWidth="1"/>
    <col min="1282" max="1282" width="9.28515625" style="7" bestFit="1" customWidth="1"/>
    <col min="1283" max="1283" width="4.85546875" style="7" bestFit="1" customWidth="1"/>
    <col min="1284" max="1284" width="10.28515625" style="7" bestFit="1" customWidth="1"/>
    <col min="1285" max="1286" width="2.28515625" style="7" customWidth="1"/>
    <col min="1287" max="1287" width="7.28515625" style="7" customWidth="1"/>
    <col min="1288" max="1288" width="11.7109375" style="7" customWidth="1"/>
    <col min="1289" max="1289" width="3.5703125" style="7" bestFit="1" customWidth="1"/>
    <col min="1290" max="1290" width="34" style="7" customWidth="1"/>
    <col min="1291" max="1291" width="2.85546875" style="7" customWidth="1"/>
    <col min="1292" max="1292" width="10.42578125" style="7" customWidth="1"/>
    <col min="1293" max="1293" width="2.85546875" style="7" customWidth="1"/>
    <col min="1294" max="1294" width="10.42578125" style="7" customWidth="1"/>
    <col min="1295" max="1295" width="2.28515625" style="7" customWidth="1"/>
    <col min="1296" max="1525" width="10.42578125" style="7"/>
    <col min="1526" max="1526" width="6.140625" style="7" bestFit="1" customWidth="1"/>
    <col min="1527" max="1527" width="4.85546875" style="7" bestFit="1" customWidth="1"/>
    <col min="1528" max="1528" width="12.140625" style="7" bestFit="1" customWidth="1"/>
    <col min="1529" max="1529" width="9.5703125" style="7" bestFit="1" customWidth="1"/>
    <col min="1530" max="1530" width="3.28515625" style="7" customWidth="1"/>
    <col min="1531" max="1531" width="7.28515625" style="7" bestFit="1" customWidth="1"/>
    <col min="1532" max="1532" width="9.5703125" style="7" bestFit="1" customWidth="1"/>
    <col min="1533" max="1533" width="10.7109375" style="7" bestFit="1" customWidth="1"/>
    <col min="1534" max="1534" width="2.28515625" style="7" customWidth="1"/>
    <col min="1535" max="1535" width="9.7109375" style="7" bestFit="1" customWidth="1"/>
    <col min="1536" max="1536" width="3.28515625" style="7" customWidth="1"/>
    <col min="1537" max="1537" width="9.85546875" style="7" bestFit="1" customWidth="1"/>
    <col min="1538" max="1538" width="9.28515625" style="7" bestFit="1" customWidth="1"/>
    <col min="1539" max="1539" width="4.85546875" style="7" bestFit="1" customWidth="1"/>
    <col min="1540" max="1540" width="10.28515625" style="7" bestFit="1" customWidth="1"/>
    <col min="1541" max="1542" width="2.28515625" style="7" customWidth="1"/>
    <col min="1543" max="1543" width="7.28515625" style="7" customWidth="1"/>
    <col min="1544" max="1544" width="11.7109375" style="7" customWidth="1"/>
    <col min="1545" max="1545" width="3.5703125" style="7" bestFit="1" customWidth="1"/>
    <col min="1546" max="1546" width="34" style="7" customWidth="1"/>
    <col min="1547" max="1547" width="2.85546875" style="7" customWidth="1"/>
    <col min="1548" max="1548" width="10.42578125" style="7" customWidth="1"/>
    <col min="1549" max="1549" width="2.85546875" style="7" customWidth="1"/>
    <col min="1550" max="1550" width="10.42578125" style="7" customWidth="1"/>
    <col min="1551" max="1551" width="2.28515625" style="7" customWidth="1"/>
    <col min="1552" max="1781" width="10.42578125" style="7"/>
    <col min="1782" max="1782" width="6.140625" style="7" bestFit="1" customWidth="1"/>
    <col min="1783" max="1783" width="4.85546875" style="7" bestFit="1" customWidth="1"/>
    <col min="1784" max="1784" width="12.140625" style="7" bestFit="1" customWidth="1"/>
    <col min="1785" max="1785" width="9.5703125" style="7" bestFit="1" customWidth="1"/>
    <col min="1786" max="1786" width="3.28515625" style="7" customWidth="1"/>
    <col min="1787" max="1787" width="7.28515625" style="7" bestFit="1" customWidth="1"/>
    <col min="1788" max="1788" width="9.5703125" style="7" bestFit="1" customWidth="1"/>
    <col min="1789" max="1789" width="10.7109375" style="7" bestFit="1" customWidth="1"/>
    <col min="1790" max="1790" width="2.28515625" style="7" customWidth="1"/>
    <col min="1791" max="1791" width="9.7109375" style="7" bestFit="1" customWidth="1"/>
    <col min="1792" max="1792" width="3.28515625" style="7" customWidth="1"/>
    <col min="1793" max="1793" width="9.85546875" style="7" bestFit="1" customWidth="1"/>
    <col min="1794" max="1794" width="9.28515625" style="7" bestFit="1" customWidth="1"/>
    <col min="1795" max="1795" width="4.85546875" style="7" bestFit="1" customWidth="1"/>
    <col min="1796" max="1796" width="10.28515625" style="7" bestFit="1" customWidth="1"/>
    <col min="1797" max="1798" width="2.28515625" style="7" customWidth="1"/>
    <col min="1799" max="1799" width="7.28515625" style="7" customWidth="1"/>
    <col min="1800" max="1800" width="11.7109375" style="7" customWidth="1"/>
    <col min="1801" max="1801" width="3.5703125" style="7" bestFit="1" customWidth="1"/>
    <col min="1802" max="1802" width="34" style="7" customWidth="1"/>
    <col min="1803" max="1803" width="2.85546875" style="7" customWidth="1"/>
    <col min="1804" max="1804" width="10.42578125" style="7" customWidth="1"/>
    <col min="1805" max="1805" width="2.85546875" style="7" customWidth="1"/>
    <col min="1806" max="1806" width="10.42578125" style="7" customWidth="1"/>
    <col min="1807" max="1807" width="2.28515625" style="7" customWidth="1"/>
    <col min="1808" max="2037" width="10.42578125" style="7"/>
    <col min="2038" max="2038" width="6.140625" style="7" bestFit="1" customWidth="1"/>
    <col min="2039" max="2039" width="4.85546875" style="7" bestFit="1" customWidth="1"/>
    <col min="2040" max="2040" width="12.140625" style="7" bestFit="1" customWidth="1"/>
    <col min="2041" max="2041" width="9.5703125" style="7" bestFit="1" customWidth="1"/>
    <col min="2042" max="2042" width="3.28515625" style="7" customWidth="1"/>
    <col min="2043" max="2043" width="7.28515625" style="7" bestFit="1" customWidth="1"/>
    <col min="2044" max="2044" width="9.5703125" style="7" bestFit="1" customWidth="1"/>
    <col min="2045" max="2045" width="10.7109375" style="7" bestFit="1" customWidth="1"/>
    <col min="2046" max="2046" width="2.28515625" style="7" customWidth="1"/>
    <col min="2047" max="2047" width="9.7109375" style="7" bestFit="1" customWidth="1"/>
    <col min="2048" max="2048" width="3.28515625" style="7" customWidth="1"/>
    <col min="2049" max="2049" width="9.85546875" style="7" bestFit="1" customWidth="1"/>
    <col min="2050" max="2050" width="9.28515625" style="7" bestFit="1" customWidth="1"/>
    <col min="2051" max="2051" width="4.85546875" style="7" bestFit="1" customWidth="1"/>
    <col min="2052" max="2052" width="10.28515625" style="7" bestFit="1" customWidth="1"/>
    <col min="2053" max="2054" width="2.28515625" style="7" customWidth="1"/>
    <col min="2055" max="2055" width="7.28515625" style="7" customWidth="1"/>
    <col min="2056" max="2056" width="11.7109375" style="7" customWidth="1"/>
    <col min="2057" max="2057" width="3.5703125" style="7" bestFit="1" customWidth="1"/>
    <col min="2058" max="2058" width="34" style="7" customWidth="1"/>
    <col min="2059" max="2059" width="2.85546875" style="7" customWidth="1"/>
    <col min="2060" max="2060" width="10.42578125" style="7" customWidth="1"/>
    <col min="2061" max="2061" width="2.85546875" style="7" customWidth="1"/>
    <col min="2062" max="2062" width="10.42578125" style="7" customWidth="1"/>
    <col min="2063" max="2063" width="2.28515625" style="7" customWidth="1"/>
    <col min="2064" max="2293" width="10.42578125" style="7"/>
    <col min="2294" max="2294" width="6.140625" style="7" bestFit="1" customWidth="1"/>
    <col min="2295" max="2295" width="4.85546875" style="7" bestFit="1" customWidth="1"/>
    <col min="2296" max="2296" width="12.140625" style="7" bestFit="1" customWidth="1"/>
    <col min="2297" max="2297" width="9.5703125" style="7" bestFit="1" customWidth="1"/>
    <col min="2298" max="2298" width="3.28515625" style="7" customWidth="1"/>
    <col min="2299" max="2299" width="7.28515625" style="7" bestFit="1" customWidth="1"/>
    <col min="2300" max="2300" width="9.5703125" style="7" bestFit="1" customWidth="1"/>
    <col min="2301" max="2301" width="10.7109375" style="7" bestFit="1" customWidth="1"/>
    <col min="2302" max="2302" width="2.28515625" style="7" customWidth="1"/>
    <col min="2303" max="2303" width="9.7109375" style="7" bestFit="1" customWidth="1"/>
    <col min="2304" max="2304" width="3.28515625" style="7" customWidth="1"/>
    <col min="2305" max="2305" width="9.85546875" style="7" bestFit="1" customWidth="1"/>
    <col min="2306" max="2306" width="9.28515625" style="7" bestFit="1" customWidth="1"/>
    <col min="2307" max="2307" width="4.85546875" style="7" bestFit="1" customWidth="1"/>
    <col min="2308" max="2308" width="10.28515625" style="7" bestFit="1" customWidth="1"/>
    <col min="2309" max="2310" width="2.28515625" style="7" customWidth="1"/>
    <col min="2311" max="2311" width="7.28515625" style="7" customWidth="1"/>
    <col min="2312" max="2312" width="11.7109375" style="7" customWidth="1"/>
    <col min="2313" max="2313" width="3.5703125" style="7" bestFit="1" customWidth="1"/>
    <col min="2314" max="2314" width="34" style="7" customWidth="1"/>
    <col min="2315" max="2315" width="2.85546875" style="7" customWidth="1"/>
    <col min="2316" max="2316" width="10.42578125" style="7" customWidth="1"/>
    <col min="2317" max="2317" width="2.85546875" style="7" customWidth="1"/>
    <col min="2318" max="2318" width="10.42578125" style="7" customWidth="1"/>
    <col min="2319" max="2319" width="2.28515625" style="7" customWidth="1"/>
    <col min="2320" max="2549" width="10.42578125" style="7"/>
    <col min="2550" max="2550" width="6.140625" style="7" bestFit="1" customWidth="1"/>
    <col min="2551" max="2551" width="4.85546875" style="7" bestFit="1" customWidth="1"/>
    <col min="2552" max="2552" width="12.140625" style="7" bestFit="1" customWidth="1"/>
    <col min="2553" max="2553" width="9.5703125" style="7" bestFit="1" customWidth="1"/>
    <col min="2554" max="2554" width="3.28515625" style="7" customWidth="1"/>
    <col min="2555" max="2555" width="7.28515625" style="7" bestFit="1" customWidth="1"/>
    <col min="2556" max="2556" width="9.5703125" style="7" bestFit="1" customWidth="1"/>
    <col min="2557" max="2557" width="10.7109375" style="7" bestFit="1" customWidth="1"/>
    <col min="2558" max="2558" width="2.28515625" style="7" customWidth="1"/>
    <col min="2559" max="2559" width="9.7109375" style="7" bestFit="1" customWidth="1"/>
    <col min="2560" max="2560" width="3.28515625" style="7" customWidth="1"/>
    <col min="2561" max="2561" width="9.85546875" style="7" bestFit="1" customWidth="1"/>
    <col min="2562" max="2562" width="9.28515625" style="7" bestFit="1" customWidth="1"/>
    <col min="2563" max="2563" width="4.85546875" style="7" bestFit="1" customWidth="1"/>
    <col min="2564" max="2564" width="10.28515625" style="7" bestFit="1" customWidth="1"/>
    <col min="2565" max="2566" width="2.28515625" style="7" customWidth="1"/>
    <col min="2567" max="2567" width="7.28515625" style="7" customWidth="1"/>
    <col min="2568" max="2568" width="11.7109375" style="7" customWidth="1"/>
    <col min="2569" max="2569" width="3.5703125" style="7" bestFit="1" customWidth="1"/>
    <col min="2570" max="2570" width="34" style="7" customWidth="1"/>
    <col min="2571" max="2571" width="2.85546875" style="7" customWidth="1"/>
    <col min="2572" max="2572" width="10.42578125" style="7" customWidth="1"/>
    <col min="2573" max="2573" width="2.85546875" style="7" customWidth="1"/>
    <col min="2574" max="2574" width="10.42578125" style="7" customWidth="1"/>
    <col min="2575" max="2575" width="2.28515625" style="7" customWidth="1"/>
    <col min="2576" max="2805" width="10.42578125" style="7"/>
    <col min="2806" max="2806" width="6.140625" style="7" bestFit="1" customWidth="1"/>
    <col min="2807" max="2807" width="4.85546875" style="7" bestFit="1" customWidth="1"/>
    <col min="2808" max="2808" width="12.140625" style="7" bestFit="1" customWidth="1"/>
    <col min="2809" max="2809" width="9.5703125" style="7" bestFit="1" customWidth="1"/>
    <col min="2810" max="2810" width="3.28515625" style="7" customWidth="1"/>
    <col min="2811" max="2811" width="7.28515625" style="7" bestFit="1" customWidth="1"/>
    <col min="2812" max="2812" width="9.5703125" style="7" bestFit="1" customWidth="1"/>
    <col min="2813" max="2813" width="10.7109375" style="7" bestFit="1" customWidth="1"/>
    <col min="2814" max="2814" width="2.28515625" style="7" customWidth="1"/>
    <col min="2815" max="2815" width="9.7109375" style="7" bestFit="1" customWidth="1"/>
    <col min="2816" max="2816" width="3.28515625" style="7" customWidth="1"/>
    <col min="2817" max="2817" width="9.85546875" style="7" bestFit="1" customWidth="1"/>
    <col min="2818" max="2818" width="9.28515625" style="7" bestFit="1" customWidth="1"/>
    <col min="2819" max="2819" width="4.85546875" style="7" bestFit="1" customWidth="1"/>
    <col min="2820" max="2820" width="10.28515625" style="7" bestFit="1" customWidth="1"/>
    <col min="2821" max="2822" width="2.28515625" style="7" customWidth="1"/>
    <col min="2823" max="2823" width="7.28515625" style="7" customWidth="1"/>
    <col min="2824" max="2824" width="11.7109375" style="7" customWidth="1"/>
    <col min="2825" max="2825" width="3.5703125" style="7" bestFit="1" customWidth="1"/>
    <col min="2826" max="2826" width="34" style="7" customWidth="1"/>
    <col min="2827" max="2827" width="2.85546875" style="7" customWidth="1"/>
    <col min="2828" max="2828" width="10.42578125" style="7" customWidth="1"/>
    <col min="2829" max="2829" width="2.85546875" style="7" customWidth="1"/>
    <col min="2830" max="2830" width="10.42578125" style="7" customWidth="1"/>
    <col min="2831" max="2831" width="2.28515625" style="7" customWidth="1"/>
    <col min="2832" max="3061" width="10.42578125" style="7"/>
    <col min="3062" max="3062" width="6.140625" style="7" bestFit="1" customWidth="1"/>
    <col min="3063" max="3063" width="4.85546875" style="7" bestFit="1" customWidth="1"/>
    <col min="3064" max="3064" width="12.140625" style="7" bestFit="1" customWidth="1"/>
    <col min="3065" max="3065" width="9.5703125" style="7" bestFit="1" customWidth="1"/>
    <col min="3066" max="3066" width="3.28515625" style="7" customWidth="1"/>
    <col min="3067" max="3067" width="7.28515625" style="7" bestFit="1" customWidth="1"/>
    <col min="3068" max="3068" width="9.5703125" style="7" bestFit="1" customWidth="1"/>
    <col min="3069" max="3069" width="10.7109375" style="7" bestFit="1" customWidth="1"/>
    <col min="3070" max="3070" width="2.28515625" style="7" customWidth="1"/>
    <col min="3071" max="3071" width="9.7109375" style="7" bestFit="1" customWidth="1"/>
    <col min="3072" max="3072" width="3.28515625" style="7" customWidth="1"/>
    <col min="3073" max="3073" width="9.85546875" style="7" bestFit="1" customWidth="1"/>
    <col min="3074" max="3074" width="9.28515625" style="7" bestFit="1" customWidth="1"/>
    <col min="3075" max="3075" width="4.85546875" style="7" bestFit="1" customWidth="1"/>
    <col min="3076" max="3076" width="10.28515625" style="7" bestFit="1" customWidth="1"/>
    <col min="3077" max="3078" width="2.28515625" style="7" customWidth="1"/>
    <col min="3079" max="3079" width="7.28515625" style="7" customWidth="1"/>
    <col min="3080" max="3080" width="11.7109375" style="7" customWidth="1"/>
    <col min="3081" max="3081" width="3.5703125" style="7" bestFit="1" customWidth="1"/>
    <col min="3082" max="3082" width="34" style="7" customWidth="1"/>
    <col min="3083" max="3083" width="2.85546875" style="7" customWidth="1"/>
    <col min="3084" max="3084" width="10.42578125" style="7" customWidth="1"/>
    <col min="3085" max="3085" width="2.85546875" style="7" customWidth="1"/>
    <col min="3086" max="3086" width="10.42578125" style="7" customWidth="1"/>
    <col min="3087" max="3087" width="2.28515625" style="7" customWidth="1"/>
    <col min="3088" max="3317" width="10.42578125" style="7"/>
    <col min="3318" max="3318" width="6.140625" style="7" bestFit="1" customWidth="1"/>
    <col min="3319" max="3319" width="4.85546875" style="7" bestFit="1" customWidth="1"/>
    <col min="3320" max="3320" width="12.140625" style="7" bestFit="1" customWidth="1"/>
    <col min="3321" max="3321" width="9.5703125" style="7" bestFit="1" customWidth="1"/>
    <col min="3322" max="3322" width="3.28515625" style="7" customWidth="1"/>
    <col min="3323" max="3323" width="7.28515625" style="7" bestFit="1" customWidth="1"/>
    <col min="3324" max="3324" width="9.5703125" style="7" bestFit="1" customWidth="1"/>
    <col min="3325" max="3325" width="10.7109375" style="7" bestFit="1" customWidth="1"/>
    <col min="3326" max="3326" width="2.28515625" style="7" customWidth="1"/>
    <col min="3327" max="3327" width="9.7109375" style="7" bestFit="1" customWidth="1"/>
    <col min="3328" max="3328" width="3.28515625" style="7" customWidth="1"/>
    <col min="3329" max="3329" width="9.85546875" style="7" bestFit="1" customWidth="1"/>
    <col min="3330" max="3330" width="9.28515625" style="7" bestFit="1" customWidth="1"/>
    <col min="3331" max="3331" width="4.85546875" style="7" bestFit="1" customWidth="1"/>
    <col min="3332" max="3332" width="10.28515625" style="7" bestFit="1" customWidth="1"/>
    <col min="3333" max="3334" width="2.28515625" style="7" customWidth="1"/>
    <col min="3335" max="3335" width="7.28515625" style="7" customWidth="1"/>
    <col min="3336" max="3336" width="11.7109375" style="7" customWidth="1"/>
    <col min="3337" max="3337" width="3.5703125" style="7" bestFit="1" customWidth="1"/>
    <col min="3338" max="3338" width="34" style="7" customWidth="1"/>
    <col min="3339" max="3339" width="2.85546875" style="7" customWidth="1"/>
    <col min="3340" max="3340" width="10.42578125" style="7" customWidth="1"/>
    <col min="3341" max="3341" width="2.85546875" style="7" customWidth="1"/>
    <col min="3342" max="3342" width="10.42578125" style="7" customWidth="1"/>
    <col min="3343" max="3343" width="2.28515625" style="7" customWidth="1"/>
    <col min="3344" max="3573" width="10.42578125" style="7"/>
    <col min="3574" max="3574" width="6.140625" style="7" bestFit="1" customWidth="1"/>
    <col min="3575" max="3575" width="4.85546875" style="7" bestFit="1" customWidth="1"/>
    <col min="3576" max="3576" width="12.140625" style="7" bestFit="1" customWidth="1"/>
    <col min="3577" max="3577" width="9.5703125" style="7" bestFit="1" customWidth="1"/>
    <col min="3578" max="3578" width="3.28515625" style="7" customWidth="1"/>
    <col min="3579" max="3579" width="7.28515625" style="7" bestFit="1" customWidth="1"/>
    <col min="3580" max="3580" width="9.5703125" style="7" bestFit="1" customWidth="1"/>
    <col min="3581" max="3581" width="10.7109375" style="7" bestFit="1" customWidth="1"/>
    <col min="3582" max="3582" width="2.28515625" style="7" customWidth="1"/>
    <col min="3583" max="3583" width="9.7109375" style="7" bestFit="1" customWidth="1"/>
    <col min="3584" max="3584" width="3.28515625" style="7" customWidth="1"/>
    <col min="3585" max="3585" width="9.85546875" style="7" bestFit="1" customWidth="1"/>
    <col min="3586" max="3586" width="9.28515625" style="7" bestFit="1" customWidth="1"/>
    <col min="3587" max="3587" width="4.85546875" style="7" bestFit="1" customWidth="1"/>
    <col min="3588" max="3588" width="10.28515625" style="7" bestFit="1" customWidth="1"/>
    <col min="3589" max="3590" width="2.28515625" style="7" customWidth="1"/>
    <col min="3591" max="3591" width="7.28515625" style="7" customWidth="1"/>
    <col min="3592" max="3592" width="11.7109375" style="7" customWidth="1"/>
    <col min="3593" max="3593" width="3.5703125" style="7" bestFit="1" customWidth="1"/>
    <col min="3594" max="3594" width="34" style="7" customWidth="1"/>
    <col min="3595" max="3595" width="2.85546875" style="7" customWidth="1"/>
    <col min="3596" max="3596" width="10.42578125" style="7" customWidth="1"/>
    <col min="3597" max="3597" width="2.85546875" style="7" customWidth="1"/>
    <col min="3598" max="3598" width="10.42578125" style="7" customWidth="1"/>
    <col min="3599" max="3599" width="2.28515625" style="7" customWidth="1"/>
    <col min="3600" max="3829" width="10.42578125" style="7"/>
    <col min="3830" max="3830" width="6.140625" style="7" bestFit="1" customWidth="1"/>
    <col min="3831" max="3831" width="4.85546875" style="7" bestFit="1" customWidth="1"/>
    <col min="3832" max="3832" width="12.140625" style="7" bestFit="1" customWidth="1"/>
    <col min="3833" max="3833" width="9.5703125" style="7" bestFit="1" customWidth="1"/>
    <col min="3834" max="3834" width="3.28515625" style="7" customWidth="1"/>
    <col min="3835" max="3835" width="7.28515625" style="7" bestFit="1" customWidth="1"/>
    <col min="3836" max="3836" width="9.5703125" style="7" bestFit="1" customWidth="1"/>
    <col min="3837" max="3837" width="10.7109375" style="7" bestFit="1" customWidth="1"/>
    <col min="3838" max="3838" width="2.28515625" style="7" customWidth="1"/>
    <col min="3839" max="3839" width="9.7109375" style="7" bestFit="1" customWidth="1"/>
    <col min="3840" max="3840" width="3.28515625" style="7" customWidth="1"/>
    <col min="3841" max="3841" width="9.85546875" style="7" bestFit="1" customWidth="1"/>
    <col min="3842" max="3842" width="9.28515625" style="7" bestFit="1" customWidth="1"/>
    <col min="3843" max="3843" width="4.85546875" style="7" bestFit="1" customWidth="1"/>
    <col min="3844" max="3844" width="10.28515625" style="7" bestFit="1" customWidth="1"/>
    <col min="3845" max="3846" width="2.28515625" style="7" customWidth="1"/>
    <col min="3847" max="3847" width="7.28515625" style="7" customWidth="1"/>
    <col min="3848" max="3848" width="11.7109375" style="7" customWidth="1"/>
    <col min="3849" max="3849" width="3.5703125" style="7" bestFit="1" customWidth="1"/>
    <col min="3850" max="3850" width="34" style="7" customWidth="1"/>
    <col min="3851" max="3851" width="2.85546875" style="7" customWidth="1"/>
    <col min="3852" max="3852" width="10.42578125" style="7" customWidth="1"/>
    <col min="3853" max="3853" width="2.85546875" style="7" customWidth="1"/>
    <col min="3854" max="3854" width="10.42578125" style="7" customWidth="1"/>
    <col min="3855" max="3855" width="2.28515625" style="7" customWidth="1"/>
    <col min="3856" max="4085" width="10.42578125" style="7"/>
    <col min="4086" max="4086" width="6.140625" style="7" bestFit="1" customWidth="1"/>
    <col min="4087" max="4087" width="4.85546875" style="7" bestFit="1" customWidth="1"/>
    <col min="4088" max="4088" width="12.140625" style="7" bestFit="1" customWidth="1"/>
    <col min="4089" max="4089" width="9.5703125" style="7" bestFit="1" customWidth="1"/>
    <col min="4090" max="4090" width="3.28515625" style="7" customWidth="1"/>
    <col min="4091" max="4091" width="7.28515625" style="7" bestFit="1" customWidth="1"/>
    <col min="4092" max="4092" width="9.5703125" style="7" bestFit="1" customWidth="1"/>
    <col min="4093" max="4093" width="10.7109375" style="7" bestFit="1" customWidth="1"/>
    <col min="4094" max="4094" width="2.28515625" style="7" customWidth="1"/>
    <col min="4095" max="4095" width="9.7109375" style="7" bestFit="1" customWidth="1"/>
    <col min="4096" max="4096" width="3.28515625" style="7" customWidth="1"/>
    <col min="4097" max="4097" width="9.85546875" style="7" bestFit="1" customWidth="1"/>
    <col min="4098" max="4098" width="9.28515625" style="7" bestFit="1" customWidth="1"/>
    <col min="4099" max="4099" width="4.85546875" style="7" bestFit="1" customWidth="1"/>
    <col min="4100" max="4100" width="10.28515625" style="7" bestFit="1" customWidth="1"/>
    <col min="4101" max="4102" width="2.28515625" style="7" customWidth="1"/>
    <col min="4103" max="4103" width="7.28515625" style="7" customWidth="1"/>
    <col min="4104" max="4104" width="11.7109375" style="7" customWidth="1"/>
    <col min="4105" max="4105" width="3.5703125" style="7" bestFit="1" customWidth="1"/>
    <col min="4106" max="4106" width="34" style="7" customWidth="1"/>
    <col min="4107" max="4107" width="2.85546875" style="7" customWidth="1"/>
    <col min="4108" max="4108" width="10.42578125" style="7" customWidth="1"/>
    <col min="4109" max="4109" width="2.85546875" style="7" customWidth="1"/>
    <col min="4110" max="4110" width="10.42578125" style="7" customWidth="1"/>
    <col min="4111" max="4111" width="2.28515625" style="7" customWidth="1"/>
    <col min="4112" max="4341" width="10.42578125" style="7"/>
    <col min="4342" max="4342" width="6.140625" style="7" bestFit="1" customWidth="1"/>
    <col min="4343" max="4343" width="4.85546875" style="7" bestFit="1" customWidth="1"/>
    <col min="4344" max="4344" width="12.140625" style="7" bestFit="1" customWidth="1"/>
    <col min="4345" max="4345" width="9.5703125" style="7" bestFit="1" customWidth="1"/>
    <col min="4346" max="4346" width="3.28515625" style="7" customWidth="1"/>
    <col min="4347" max="4347" width="7.28515625" style="7" bestFit="1" customWidth="1"/>
    <col min="4348" max="4348" width="9.5703125" style="7" bestFit="1" customWidth="1"/>
    <col min="4349" max="4349" width="10.7109375" style="7" bestFit="1" customWidth="1"/>
    <col min="4350" max="4350" width="2.28515625" style="7" customWidth="1"/>
    <col min="4351" max="4351" width="9.7109375" style="7" bestFit="1" customWidth="1"/>
    <col min="4352" max="4352" width="3.28515625" style="7" customWidth="1"/>
    <col min="4353" max="4353" width="9.85546875" style="7" bestFit="1" customWidth="1"/>
    <col min="4354" max="4354" width="9.28515625" style="7" bestFit="1" customWidth="1"/>
    <col min="4355" max="4355" width="4.85546875" style="7" bestFit="1" customWidth="1"/>
    <col min="4356" max="4356" width="10.28515625" style="7" bestFit="1" customWidth="1"/>
    <col min="4357" max="4358" width="2.28515625" style="7" customWidth="1"/>
    <col min="4359" max="4359" width="7.28515625" style="7" customWidth="1"/>
    <col min="4360" max="4360" width="11.7109375" style="7" customWidth="1"/>
    <col min="4361" max="4361" width="3.5703125" style="7" bestFit="1" customWidth="1"/>
    <col min="4362" max="4362" width="34" style="7" customWidth="1"/>
    <col min="4363" max="4363" width="2.85546875" style="7" customWidth="1"/>
    <col min="4364" max="4364" width="10.42578125" style="7" customWidth="1"/>
    <col min="4365" max="4365" width="2.85546875" style="7" customWidth="1"/>
    <col min="4366" max="4366" width="10.42578125" style="7" customWidth="1"/>
    <col min="4367" max="4367" width="2.28515625" style="7" customWidth="1"/>
    <col min="4368" max="4597" width="10.42578125" style="7"/>
    <col min="4598" max="4598" width="6.140625" style="7" bestFit="1" customWidth="1"/>
    <col min="4599" max="4599" width="4.85546875" style="7" bestFit="1" customWidth="1"/>
    <col min="4600" max="4600" width="12.140625" style="7" bestFit="1" customWidth="1"/>
    <col min="4601" max="4601" width="9.5703125" style="7" bestFit="1" customWidth="1"/>
    <col min="4602" max="4602" width="3.28515625" style="7" customWidth="1"/>
    <col min="4603" max="4603" width="7.28515625" style="7" bestFit="1" customWidth="1"/>
    <col min="4604" max="4604" width="9.5703125" style="7" bestFit="1" customWidth="1"/>
    <col min="4605" max="4605" width="10.7109375" style="7" bestFit="1" customWidth="1"/>
    <col min="4606" max="4606" width="2.28515625" style="7" customWidth="1"/>
    <col min="4607" max="4607" width="9.7109375" style="7" bestFit="1" customWidth="1"/>
    <col min="4608" max="4608" width="3.28515625" style="7" customWidth="1"/>
    <col min="4609" max="4609" width="9.85546875" style="7" bestFit="1" customWidth="1"/>
    <col min="4610" max="4610" width="9.28515625" style="7" bestFit="1" customWidth="1"/>
    <col min="4611" max="4611" width="4.85546875" style="7" bestFit="1" customWidth="1"/>
    <col min="4612" max="4612" width="10.28515625" style="7" bestFit="1" customWidth="1"/>
    <col min="4613" max="4614" width="2.28515625" style="7" customWidth="1"/>
    <col min="4615" max="4615" width="7.28515625" style="7" customWidth="1"/>
    <col min="4616" max="4616" width="11.7109375" style="7" customWidth="1"/>
    <col min="4617" max="4617" width="3.5703125" style="7" bestFit="1" customWidth="1"/>
    <col min="4618" max="4618" width="34" style="7" customWidth="1"/>
    <col min="4619" max="4619" width="2.85546875" style="7" customWidth="1"/>
    <col min="4620" max="4620" width="10.42578125" style="7" customWidth="1"/>
    <col min="4621" max="4621" width="2.85546875" style="7" customWidth="1"/>
    <col min="4622" max="4622" width="10.42578125" style="7" customWidth="1"/>
    <col min="4623" max="4623" width="2.28515625" style="7" customWidth="1"/>
    <col min="4624" max="4853" width="10.42578125" style="7"/>
    <col min="4854" max="4854" width="6.140625" style="7" bestFit="1" customWidth="1"/>
    <col min="4855" max="4855" width="4.85546875" style="7" bestFit="1" customWidth="1"/>
    <col min="4856" max="4856" width="12.140625" style="7" bestFit="1" customWidth="1"/>
    <col min="4857" max="4857" width="9.5703125" style="7" bestFit="1" customWidth="1"/>
    <col min="4858" max="4858" width="3.28515625" style="7" customWidth="1"/>
    <col min="4859" max="4859" width="7.28515625" style="7" bestFit="1" customWidth="1"/>
    <col min="4860" max="4860" width="9.5703125" style="7" bestFit="1" customWidth="1"/>
    <col min="4861" max="4861" width="10.7109375" style="7" bestFit="1" customWidth="1"/>
    <col min="4862" max="4862" width="2.28515625" style="7" customWidth="1"/>
    <col min="4863" max="4863" width="9.7109375" style="7" bestFit="1" customWidth="1"/>
    <col min="4864" max="4864" width="3.28515625" style="7" customWidth="1"/>
    <col min="4865" max="4865" width="9.85546875" style="7" bestFit="1" customWidth="1"/>
    <col min="4866" max="4866" width="9.28515625" style="7" bestFit="1" customWidth="1"/>
    <col min="4867" max="4867" width="4.85546875" style="7" bestFit="1" customWidth="1"/>
    <col min="4868" max="4868" width="10.28515625" style="7" bestFit="1" customWidth="1"/>
    <col min="4869" max="4870" width="2.28515625" style="7" customWidth="1"/>
    <col min="4871" max="4871" width="7.28515625" style="7" customWidth="1"/>
    <col min="4872" max="4872" width="11.7109375" style="7" customWidth="1"/>
    <col min="4873" max="4873" width="3.5703125" style="7" bestFit="1" customWidth="1"/>
    <col min="4874" max="4874" width="34" style="7" customWidth="1"/>
    <col min="4875" max="4875" width="2.85546875" style="7" customWidth="1"/>
    <col min="4876" max="4876" width="10.42578125" style="7" customWidth="1"/>
    <col min="4877" max="4877" width="2.85546875" style="7" customWidth="1"/>
    <col min="4878" max="4878" width="10.42578125" style="7" customWidth="1"/>
    <col min="4879" max="4879" width="2.28515625" style="7" customWidth="1"/>
    <col min="4880" max="5109" width="10.42578125" style="7"/>
    <col min="5110" max="5110" width="6.140625" style="7" bestFit="1" customWidth="1"/>
    <col min="5111" max="5111" width="4.85546875" style="7" bestFit="1" customWidth="1"/>
    <col min="5112" max="5112" width="12.140625" style="7" bestFit="1" customWidth="1"/>
    <col min="5113" max="5113" width="9.5703125" style="7" bestFit="1" customWidth="1"/>
    <col min="5114" max="5114" width="3.28515625" style="7" customWidth="1"/>
    <col min="5115" max="5115" width="7.28515625" style="7" bestFit="1" customWidth="1"/>
    <col min="5116" max="5116" width="9.5703125" style="7" bestFit="1" customWidth="1"/>
    <col min="5117" max="5117" width="10.7109375" style="7" bestFit="1" customWidth="1"/>
    <col min="5118" max="5118" width="2.28515625" style="7" customWidth="1"/>
    <col min="5119" max="5119" width="9.7109375" style="7" bestFit="1" customWidth="1"/>
    <col min="5120" max="5120" width="3.28515625" style="7" customWidth="1"/>
    <col min="5121" max="5121" width="9.85546875" style="7" bestFit="1" customWidth="1"/>
    <col min="5122" max="5122" width="9.28515625" style="7" bestFit="1" customWidth="1"/>
    <col min="5123" max="5123" width="4.85546875" style="7" bestFit="1" customWidth="1"/>
    <col min="5124" max="5124" width="10.28515625" style="7" bestFit="1" customWidth="1"/>
    <col min="5125" max="5126" width="2.28515625" style="7" customWidth="1"/>
    <col min="5127" max="5127" width="7.28515625" style="7" customWidth="1"/>
    <col min="5128" max="5128" width="11.7109375" style="7" customWidth="1"/>
    <col min="5129" max="5129" width="3.5703125" style="7" bestFit="1" customWidth="1"/>
    <col min="5130" max="5130" width="34" style="7" customWidth="1"/>
    <col min="5131" max="5131" width="2.85546875" style="7" customWidth="1"/>
    <col min="5132" max="5132" width="10.42578125" style="7" customWidth="1"/>
    <col min="5133" max="5133" width="2.85546875" style="7" customWidth="1"/>
    <col min="5134" max="5134" width="10.42578125" style="7" customWidth="1"/>
    <col min="5135" max="5135" width="2.28515625" style="7" customWidth="1"/>
    <col min="5136" max="5365" width="10.42578125" style="7"/>
    <col min="5366" max="5366" width="6.140625" style="7" bestFit="1" customWidth="1"/>
    <col min="5367" max="5367" width="4.85546875" style="7" bestFit="1" customWidth="1"/>
    <col min="5368" max="5368" width="12.140625" style="7" bestFit="1" customWidth="1"/>
    <col min="5369" max="5369" width="9.5703125" style="7" bestFit="1" customWidth="1"/>
    <col min="5370" max="5370" width="3.28515625" style="7" customWidth="1"/>
    <col min="5371" max="5371" width="7.28515625" style="7" bestFit="1" customWidth="1"/>
    <col min="5372" max="5372" width="9.5703125" style="7" bestFit="1" customWidth="1"/>
    <col min="5373" max="5373" width="10.7109375" style="7" bestFit="1" customWidth="1"/>
    <col min="5374" max="5374" width="2.28515625" style="7" customWidth="1"/>
    <col min="5375" max="5375" width="9.7109375" style="7" bestFit="1" customWidth="1"/>
    <col min="5376" max="5376" width="3.28515625" style="7" customWidth="1"/>
    <col min="5377" max="5377" width="9.85546875" style="7" bestFit="1" customWidth="1"/>
    <col min="5378" max="5378" width="9.28515625" style="7" bestFit="1" customWidth="1"/>
    <col min="5379" max="5379" width="4.85546875" style="7" bestFit="1" customWidth="1"/>
    <col min="5380" max="5380" width="10.28515625" style="7" bestFit="1" customWidth="1"/>
    <col min="5381" max="5382" width="2.28515625" style="7" customWidth="1"/>
    <col min="5383" max="5383" width="7.28515625" style="7" customWidth="1"/>
    <col min="5384" max="5384" width="11.7109375" style="7" customWidth="1"/>
    <col min="5385" max="5385" width="3.5703125" style="7" bestFit="1" customWidth="1"/>
    <col min="5386" max="5386" width="34" style="7" customWidth="1"/>
    <col min="5387" max="5387" width="2.85546875" style="7" customWidth="1"/>
    <col min="5388" max="5388" width="10.42578125" style="7" customWidth="1"/>
    <col min="5389" max="5389" width="2.85546875" style="7" customWidth="1"/>
    <col min="5390" max="5390" width="10.42578125" style="7" customWidth="1"/>
    <col min="5391" max="5391" width="2.28515625" style="7" customWidth="1"/>
    <col min="5392" max="5621" width="10.42578125" style="7"/>
    <col min="5622" max="5622" width="6.140625" style="7" bestFit="1" customWidth="1"/>
    <col min="5623" max="5623" width="4.85546875" style="7" bestFit="1" customWidth="1"/>
    <col min="5624" max="5624" width="12.140625" style="7" bestFit="1" customWidth="1"/>
    <col min="5625" max="5625" width="9.5703125" style="7" bestFit="1" customWidth="1"/>
    <col min="5626" max="5626" width="3.28515625" style="7" customWidth="1"/>
    <col min="5627" max="5627" width="7.28515625" style="7" bestFit="1" customWidth="1"/>
    <col min="5628" max="5628" width="9.5703125" style="7" bestFit="1" customWidth="1"/>
    <col min="5629" max="5629" width="10.7109375" style="7" bestFit="1" customWidth="1"/>
    <col min="5630" max="5630" width="2.28515625" style="7" customWidth="1"/>
    <col min="5631" max="5631" width="9.7109375" style="7" bestFit="1" customWidth="1"/>
    <col min="5632" max="5632" width="3.28515625" style="7" customWidth="1"/>
    <col min="5633" max="5633" width="9.85546875" style="7" bestFit="1" customWidth="1"/>
    <col min="5634" max="5634" width="9.28515625" style="7" bestFit="1" customWidth="1"/>
    <col min="5635" max="5635" width="4.85546875" style="7" bestFit="1" customWidth="1"/>
    <col min="5636" max="5636" width="10.28515625" style="7" bestFit="1" customWidth="1"/>
    <col min="5637" max="5638" width="2.28515625" style="7" customWidth="1"/>
    <col min="5639" max="5639" width="7.28515625" style="7" customWidth="1"/>
    <col min="5640" max="5640" width="11.7109375" style="7" customWidth="1"/>
    <col min="5641" max="5641" width="3.5703125" style="7" bestFit="1" customWidth="1"/>
    <col min="5642" max="5642" width="34" style="7" customWidth="1"/>
    <col min="5643" max="5643" width="2.85546875" style="7" customWidth="1"/>
    <col min="5644" max="5644" width="10.42578125" style="7" customWidth="1"/>
    <col min="5645" max="5645" width="2.85546875" style="7" customWidth="1"/>
    <col min="5646" max="5646" width="10.42578125" style="7" customWidth="1"/>
    <col min="5647" max="5647" width="2.28515625" style="7" customWidth="1"/>
    <col min="5648" max="5877" width="10.42578125" style="7"/>
    <col min="5878" max="5878" width="6.140625" style="7" bestFit="1" customWidth="1"/>
    <col min="5879" max="5879" width="4.85546875" style="7" bestFit="1" customWidth="1"/>
    <col min="5880" max="5880" width="12.140625" style="7" bestFit="1" customWidth="1"/>
    <col min="5881" max="5881" width="9.5703125" style="7" bestFit="1" customWidth="1"/>
    <col min="5882" max="5882" width="3.28515625" style="7" customWidth="1"/>
    <col min="5883" max="5883" width="7.28515625" style="7" bestFit="1" customWidth="1"/>
    <col min="5884" max="5884" width="9.5703125" style="7" bestFit="1" customWidth="1"/>
    <col min="5885" max="5885" width="10.7109375" style="7" bestFit="1" customWidth="1"/>
    <col min="5886" max="5886" width="2.28515625" style="7" customWidth="1"/>
    <col min="5887" max="5887" width="9.7109375" style="7" bestFit="1" customWidth="1"/>
    <col min="5888" max="5888" width="3.28515625" style="7" customWidth="1"/>
    <col min="5889" max="5889" width="9.85546875" style="7" bestFit="1" customWidth="1"/>
    <col min="5890" max="5890" width="9.28515625" style="7" bestFit="1" customWidth="1"/>
    <col min="5891" max="5891" width="4.85546875" style="7" bestFit="1" customWidth="1"/>
    <col min="5892" max="5892" width="10.28515625" style="7" bestFit="1" customWidth="1"/>
    <col min="5893" max="5894" width="2.28515625" style="7" customWidth="1"/>
    <col min="5895" max="5895" width="7.28515625" style="7" customWidth="1"/>
    <col min="5896" max="5896" width="11.7109375" style="7" customWidth="1"/>
    <col min="5897" max="5897" width="3.5703125" style="7" bestFit="1" customWidth="1"/>
    <col min="5898" max="5898" width="34" style="7" customWidth="1"/>
    <col min="5899" max="5899" width="2.85546875" style="7" customWidth="1"/>
    <col min="5900" max="5900" width="10.42578125" style="7" customWidth="1"/>
    <col min="5901" max="5901" width="2.85546875" style="7" customWidth="1"/>
    <col min="5902" max="5902" width="10.42578125" style="7" customWidth="1"/>
    <col min="5903" max="5903" width="2.28515625" style="7" customWidth="1"/>
    <col min="5904" max="6133" width="10.42578125" style="7"/>
    <col min="6134" max="6134" width="6.140625" style="7" bestFit="1" customWidth="1"/>
    <col min="6135" max="6135" width="4.85546875" style="7" bestFit="1" customWidth="1"/>
    <col min="6136" max="6136" width="12.140625" style="7" bestFit="1" customWidth="1"/>
    <col min="6137" max="6137" width="9.5703125" style="7" bestFit="1" customWidth="1"/>
    <col min="6138" max="6138" width="3.28515625" style="7" customWidth="1"/>
    <col min="6139" max="6139" width="7.28515625" style="7" bestFit="1" customWidth="1"/>
    <col min="6140" max="6140" width="9.5703125" style="7" bestFit="1" customWidth="1"/>
    <col min="6141" max="6141" width="10.7109375" style="7" bestFit="1" customWidth="1"/>
    <col min="6142" max="6142" width="2.28515625" style="7" customWidth="1"/>
    <col min="6143" max="6143" width="9.7109375" style="7" bestFit="1" customWidth="1"/>
    <col min="6144" max="6144" width="3.28515625" style="7" customWidth="1"/>
    <col min="6145" max="6145" width="9.85546875" style="7" bestFit="1" customWidth="1"/>
    <col min="6146" max="6146" width="9.28515625" style="7" bestFit="1" customWidth="1"/>
    <col min="6147" max="6147" width="4.85546875" style="7" bestFit="1" customWidth="1"/>
    <col min="6148" max="6148" width="10.28515625" style="7" bestFit="1" customWidth="1"/>
    <col min="6149" max="6150" width="2.28515625" style="7" customWidth="1"/>
    <col min="6151" max="6151" width="7.28515625" style="7" customWidth="1"/>
    <col min="6152" max="6152" width="11.7109375" style="7" customWidth="1"/>
    <col min="6153" max="6153" width="3.5703125" style="7" bestFit="1" customWidth="1"/>
    <col min="6154" max="6154" width="34" style="7" customWidth="1"/>
    <col min="6155" max="6155" width="2.85546875" style="7" customWidth="1"/>
    <col min="6156" max="6156" width="10.42578125" style="7" customWidth="1"/>
    <col min="6157" max="6157" width="2.85546875" style="7" customWidth="1"/>
    <col min="6158" max="6158" width="10.42578125" style="7" customWidth="1"/>
    <col min="6159" max="6159" width="2.28515625" style="7" customWidth="1"/>
    <col min="6160" max="6389" width="10.42578125" style="7"/>
    <col min="6390" max="6390" width="6.140625" style="7" bestFit="1" customWidth="1"/>
    <col min="6391" max="6391" width="4.85546875" style="7" bestFit="1" customWidth="1"/>
    <col min="6392" max="6392" width="12.140625" style="7" bestFit="1" customWidth="1"/>
    <col min="6393" max="6393" width="9.5703125" style="7" bestFit="1" customWidth="1"/>
    <col min="6394" max="6394" width="3.28515625" style="7" customWidth="1"/>
    <col min="6395" max="6395" width="7.28515625" style="7" bestFit="1" customWidth="1"/>
    <col min="6396" max="6396" width="9.5703125" style="7" bestFit="1" customWidth="1"/>
    <col min="6397" max="6397" width="10.7109375" style="7" bestFit="1" customWidth="1"/>
    <col min="6398" max="6398" width="2.28515625" style="7" customWidth="1"/>
    <col min="6399" max="6399" width="9.7109375" style="7" bestFit="1" customWidth="1"/>
    <col min="6400" max="6400" width="3.28515625" style="7" customWidth="1"/>
    <col min="6401" max="6401" width="9.85546875" style="7" bestFit="1" customWidth="1"/>
    <col min="6402" max="6402" width="9.28515625" style="7" bestFit="1" customWidth="1"/>
    <col min="6403" max="6403" width="4.85546875" style="7" bestFit="1" customWidth="1"/>
    <col min="6404" max="6404" width="10.28515625" style="7" bestFit="1" customWidth="1"/>
    <col min="6405" max="6406" width="2.28515625" style="7" customWidth="1"/>
    <col min="6407" max="6407" width="7.28515625" style="7" customWidth="1"/>
    <col min="6408" max="6408" width="11.7109375" style="7" customWidth="1"/>
    <col min="6409" max="6409" width="3.5703125" style="7" bestFit="1" customWidth="1"/>
    <col min="6410" max="6410" width="34" style="7" customWidth="1"/>
    <col min="6411" max="6411" width="2.85546875" style="7" customWidth="1"/>
    <col min="6412" max="6412" width="10.42578125" style="7" customWidth="1"/>
    <col min="6413" max="6413" width="2.85546875" style="7" customWidth="1"/>
    <col min="6414" max="6414" width="10.42578125" style="7" customWidth="1"/>
    <col min="6415" max="6415" width="2.28515625" style="7" customWidth="1"/>
    <col min="6416" max="6645" width="10.42578125" style="7"/>
    <col min="6646" max="6646" width="6.140625" style="7" bestFit="1" customWidth="1"/>
    <col min="6647" max="6647" width="4.85546875" style="7" bestFit="1" customWidth="1"/>
    <col min="6648" max="6648" width="12.140625" style="7" bestFit="1" customWidth="1"/>
    <col min="6649" max="6649" width="9.5703125" style="7" bestFit="1" customWidth="1"/>
    <col min="6650" max="6650" width="3.28515625" style="7" customWidth="1"/>
    <col min="6651" max="6651" width="7.28515625" style="7" bestFit="1" customWidth="1"/>
    <col min="6652" max="6652" width="9.5703125" style="7" bestFit="1" customWidth="1"/>
    <col min="6653" max="6653" width="10.7109375" style="7" bestFit="1" customWidth="1"/>
    <col min="6654" max="6654" width="2.28515625" style="7" customWidth="1"/>
    <col min="6655" max="6655" width="9.7109375" style="7" bestFit="1" customWidth="1"/>
    <col min="6656" max="6656" width="3.28515625" style="7" customWidth="1"/>
    <col min="6657" max="6657" width="9.85546875" style="7" bestFit="1" customWidth="1"/>
    <col min="6658" max="6658" width="9.28515625" style="7" bestFit="1" customWidth="1"/>
    <col min="6659" max="6659" width="4.85546875" style="7" bestFit="1" customWidth="1"/>
    <col min="6660" max="6660" width="10.28515625" style="7" bestFit="1" customWidth="1"/>
    <col min="6661" max="6662" width="2.28515625" style="7" customWidth="1"/>
    <col min="6663" max="6663" width="7.28515625" style="7" customWidth="1"/>
    <col min="6664" max="6664" width="11.7109375" style="7" customWidth="1"/>
    <col min="6665" max="6665" width="3.5703125" style="7" bestFit="1" customWidth="1"/>
    <col min="6666" max="6666" width="34" style="7" customWidth="1"/>
    <col min="6667" max="6667" width="2.85546875" style="7" customWidth="1"/>
    <col min="6668" max="6668" width="10.42578125" style="7" customWidth="1"/>
    <col min="6669" max="6669" width="2.85546875" style="7" customWidth="1"/>
    <col min="6670" max="6670" width="10.42578125" style="7" customWidth="1"/>
    <col min="6671" max="6671" width="2.28515625" style="7" customWidth="1"/>
    <col min="6672" max="6901" width="10.42578125" style="7"/>
    <col min="6902" max="6902" width="6.140625" style="7" bestFit="1" customWidth="1"/>
    <col min="6903" max="6903" width="4.85546875" style="7" bestFit="1" customWidth="1"/>
    <col min="6904" max="6904" width="12.140625" style="7" bestFit="1" customWidth="1"/>
    <col min="6905" max="6905" width="9.5703125" style="7" bestFit="1" customWidth="1"/>
    <col min="6906" max="6906" width="3.28515625" style="7" customWidth="1"/>
    <col min="6907" max="6907" width="7.28515625" style="7" bestFit="1" customWidth="1"/>
    <col min="6908" max="6908" width="9.5703125" style="7" bestFit="1" customWidth="1"/>
    <col min="6909" max="6909" width="10.7109375" style="7" bestFit="1" customWidth="1"/>
    <col min="6910" max="6910" width="2.28515625" style="7" customWidth="1"/>
    <col min="6911" max="6911" width="9.7109375" style="7" bestFit="1" customWidth="1"/>
    <col min="6912" max="6912" width="3.28515625" style="7" customWidth="1"/>
    <col min="6913" max="6913" width="9.85546875" style="7" bestFit="1" customWidth="1"/>
    <col min="6914" max="6914" width="9.28515625" style="7" bestFit="1" customWidth="1"/>
    <col min="6915" max="6915" width="4.85546875" style="7" bestFit="1" customWidth="1"/>
    <col min="6916" max="6916" width="10.28515625" style="7" bestFit="1" customWidth="1"/>
    <col min="6917" max="6918" width="2.28515625" style="7" customWidth="1"/>
    <col min="6919" max="6919" width="7.28515625" style="7" customWidth="1"/>
    <col min="6920" max="6920" width="11.7109375" style="7" customWidth="1"/>
    <col min="6921" max="6921" width="3.5703125" style="7" bestFit="1" customWidth="1"/>
    <col min="6922" max="6922" width="34" style="7" customWidth="1"/>
    <col min="6923" max="6923" width="2.85546875" style="7" customWidth="1"/>
    <col min="6924" max="6924" width="10.42578125" style="7" customWidth="1"/>
    <col min="6925" max="6925" width="2.85546875" style="7" customWidth="1"/>
    <col min="6926" max="6926" width="10.42578125" style="7" customWidth="1"/>
    <col min="6927" max="6927" width="2.28515625" style="7" customWidth="1"/>
    <col min="6928" max="7157" width="10.42578125" style="7"/>
    <col min="7158" max="7158" width="6.140625" style="7" bestFit="1" customWidth="1"/>
    <col min="7159" max="7159" width="4.85546875" style="7" bestFit="1" customWidth="1"/>
    <col min="7160" max="7160" width="12.140625" style="7" bestFit="1" customWidth="1"/>
    <col min="7161" max="7161" width="9.5703125" style="7" bestFit="1" customWidth="1"/>
    <col min="7162" max="7162" width="3.28515625" style="7" customWidth="1"/>
    <col min="7163" max="7163" width="7.28515625" style="7" bestFit="1" customWidth="1"/>
    <col min="7164" max="7164" width="9.5703125" style="7" bestFit="1" customWidth="1"/>
    <col min="7165" max="7165" width="10.7109375" style="7" bestFit="1" customWidth="1"/>
    <col min="7166" max="7166" width="2.28515625" style="7" customWidth="1"/>
    <col min="7167" max="7167" width="9.7109375" style="7" bestFit="1" customWidth="1"/>
    <col min="7168" max="7168" width="3.28515625" style="7" customWidth="1"/>
    <col min="7169" max="7169" width="9.85546875" style="7" bestFit="1" customWidth="1"/>
    <col min="7170" max="7170" width="9.28515625" style="7" bestFit="1" customWidth="1"/>
    <col min="7171" max="7171" width="4.85546875" style="7" bestFit="1" customWidth="1"/>
    <col min="7172" max="7172" width="10.28515625" style="7" bestFit="1" customWidth="1"/>
    <col min="7173" max="7174" width="2.28515625" style="7" customWidth="1"/>
    <col min="7175" max="7175" width="7.28515625" style="7" customWidth="1"/>
    <col min="7176" max="7176" width="11.7109375" style="7" customWidth="1"/>
    <col min="7177" max="7177" width="3.5703125" style="7" bestFit="1" customWidth="1"/>
    <col min="7178" max="7178" width="34" style="7" customWidth="1"/>
    <col min="7179" max="7179" width="2.85546875" style="7" customWidth="1"/>
    <col min="7180" max="7180" width="10.42578125" style="7" customWidth="1"/>
    <col min="7181" max="7181" width="2.85546875" style="7" customWidth="1"/>
    <col min="7182" max="7182" width="10.42578125" style="7" customWidth="1"/>
    <col min="7183" max="7183" width="2.28515625" style="7" customWidth="1"/>
    <col min="7184" max="7413" width="10.42578125" style="7"/>
    <col min="7414" max="7414" width="6.140625" style="7" bestFit="1" customWidth="1"/>
    <col min="7415" max="7415" width="4.85546875" style="7" bestFit="1" customWidth="1"/>
    <col min="7416" max="7416" width="12.140625" style="7" bestFit="1" customWidth="1"/>
    <col min="7417" max="7417" width="9.5703125" style="7" bestFit="1" customWidth="1"/>
    <col min="7418" max="7418" width="3.28515625" style="7" customWidth="1"/>
    <col min="7419" max="7419" width="7.28515625" style="7" bestFit="1" customWidth="1"/>
    <col min="7420" max="7420" width="9.5703125" style="7" bestFit="1" customWidth="1"/>
    <col min="7421" max="7421" width="10.7109375" style="7" bestFit="1" customWidth="1"/>
    <col min="7422" max="7422" width="2.28515625" style="7" customWidth="1"/>
    <col min="7423" max="7423" width="9.7109375" style="7" bestFit="1" customWidth="1"/>
    <col min="7424" max="7424" width="3.28515625" style="7" customWidth="1"/>
    <col min="7425" max="7425" width="9.85546875" style="7" bestFit="1" customWidth="1"/>
    <col min="7426" max="7426" width="9.28515625" style="7" bestFit="1" customWidth="1"/>
    <col min="7427" max="7427" width="4.85546875" style="7" bestFit="1" customWidth="1"/>
    <col min="7428" max="7428" width="10.28515625" style="7" bestFit="1" customWidth="1"/>
    <col min="7429" max="7430" width="2.28515625" style="7" customWidth="1"/>
    <col min="7431" max="7431" width="7.28515625" style="7" customWidth="1"/>
    <col min="7432" max="7432" width="11.7109375" style="7" customWidth="1"/>
    <col min="7433" max="7433" width="3.5703125" style="7" bestFit="1" customWidth="1"/>
    <col min="7434" max="7434" width="34" style="7" customWidth="1"/>
    <col min="7435" max="7435" width="2.85546875" style="7" customWidth="1"/>
    <col min="7436" max="7436" width="10.42578125" style="7" customWidth="1"/>
    <col min="7437" max="7437" width="2.85546875" style="7" customWidth="1"/>
    <col min="7438" max="7438" width="10.42578125" style="7" customWidth="1"/>
    <col min="7439" max="7439" width="2.28515625" style="7" customWidth="1"/>
    <col min="7440" max="7669" width="10.42578125" style="7"/>
    <col min="7670" max="7670" width="6.140625" style="7" bestFit="1" customWidth="1"/>
    <col min="7671" max="7671" width="4.85546875" style="7" bestFit="1" customWidth="1"/>
    <col min="7672" max="7672" width="12.140625" style="7" bestFit="1" customWidth="1"/>
    <col min="7673" max="7673" width="9.5703125" style="7" bestFit="1" customWidth="1"/>
    <col min="7674" max="7674" width="3.28515625" style="7" customWidth="1"/>
    <col min="7675" max="7675" width="7.28515625" style="7" bestFit="1" customWidth="1"/>
    <col min="7676" max="7676" width="9.5703125" style="7" bestFit="1" customWidth="1"/>
    <col min="7677" max="7677" width="10.7109375" style="7" bestFit="1" customWidth="1"/>
    <col min="7678" max="7678" width="2.28515625" style="7" customWidth="1"/>
    <col min="7679" max="7679" width="9.7109375" style="7" bestFit="1" customWidth="1"/>
    <col min="7680" max="7680" width="3.28515625" style="7" customWidth="1"/>
    <col min="7681" max="7681" width="9.85546875" style="7" bestFit="1" customWidth="1"/>
    <col min="7682" max="7682" width="9.28515625" style="7" bestFit="1" customWidth="1"/>
    <col min="7683" max="7683" width="4.85546875" style="7" bestFit="1" customWidth="1"/>
    <col min="7684" max="7684" width="10.28515625" style="7" bestFit="1" customWidth="1"/>
    <col min="7685" max="7686" width="2.28515625" style="7" customWidth="1"/>
    <col min="7687" max="7687" width="7.28515625" style="7" customWidth="1"/>
    <col min="7688" max="7688" width="11.7109375" style="7" customWidth="1"/>
    <col min="7689" max="7689" width="3.5703125" style="7" bestFit="1" customWidth="1"/>
    <col min="7690" max="7690" width="34" style="7" customWidth="1"/>
    <col min="7691" max="7691" width="2.85546875" style="7" customWidth="1"/>
    <col min="7692" max="7692" width="10.42578125" style="7" customWidth="1"/>
    <col min="7693" max="7693" width="2.85546875" style="7" customWidth="1"/>
    <col min="7694" max="7694" width="10.42578125" style="7" customWidth="1"/>
    <col min="7695" max="7695" width="2.28515625" style="7" customWidth="1"/>
    <col min="7696" max="7925" width="10.42578125" style="7"/>
    <col min="7926" max="7926" width="6.140625" style="7" bestFit="1" customWidth="1"/>
    <col min="7927" max="7927" width="4.85546875" style="7" bestFit="1" customWidth="1"/>
    <col min="7928" max="7928" width="12.140625" style="7" bestFit="1" customWidth="1"/>
    <col min="7929" max="7929" width="9.5703125" style="7" bestFit="1" customWidth="1"/>
    <col min="7930" max="7930" width="3.28515625" style="7" customWidth="1"/>
    <col min="7931" max="7931" width="7.28515625" style="7" bestFit="1" customWidth="1"/>
    <col min="7932" max="7932" width="9.5703125" style="7" bestFit="1" customWidth="1"/>
    <col min="7933" max="7933" width="10.7109375" style="7" bestFit="1" customWidth="1"/>
    <col min="7934" max="7934" width="2.28515625" style="7" customWidth="1"/>
    <col min="7935" max="7935" width="9.7109375" style="7" bestFit="1" customWidth="1"/>
    <col min="7936" max="7936" width="3.28515625" style="7" customWidth="1"/>
    <col min="7937" max="7937" width="9.85546875" style="7" bestFit="1" customWidth="1"/>
    <col min="7938" max="7938" width="9.28515625" style="7" bestFit="1" customWidth="1"/>
    <col min="7939" max="7939" width="4.85546875" style="7" bestFit="1" customWidth="1"/>
    <col min="7940" max="7940" width="10.28515625" style="7" bestFit="1" customWidth="1"/>
    <col min="7941" max="7942" width="2.28515625" style="7" customWidth="1"/>
    <col min="7943" max="7943" width="7.28515625" style="7" customWidth="1"/>
    <col min="7944" max="7944" width="11.7109375" style="7" customWidth="1"/>
    <col min="7945" max="7945" width="3.5703125" style="7" bestFit="1" customWidth="1"/>
    <col min="7946" max="7946" width="34" style="7" customWidth="1"/>
    <col min="7947" max="7947" width="2.85546875" style="7" customWidth="1"/>
    <col min="7948" max="7948" width="10.42578125" style="7" customWidth="1"/>
    <col min="7949" max="7949" width="2.85546875" style="7" customWidth="1"/>
    <col min="7950" max="7950" width="10.42578125" style="7" customWidth="1"/>
    <col min="7951" max="7951" width="2.28515625" style="7" customWidth="1"/>
    <col min="7952" max="8181" width="10.42578125" style="7"/>
    <col min="8182" max="8182" width="6.140625" style="7" bestFit="1" customWidth="1"/>
    <col min="8183" max="8183" width="4.85546875" style="7" bestFit="1" customWidth="1"/>
    <col min="8184" max="8184" width="12.140625" style="7" bestFit="1" customWidth="1"/>
    <col min="8185" max="8185" width="9.5703125" style="7" bestFit="1" customWidth="1"/>
    <col min="8186" max="8186" width="3.28515625" style="7" customWidth="1"/>
    <col min="8187" max="8187" width="7.28515625" style="7" bestFit="1" customWidth="1"/>
    <col min="8188" max="8188" width="9.5703125" style="7" bestFit="1" customWidth="1"/>
    <col min="8189" max="8189" width="10.7109375" style="7" bestFit="1" customWidth="1"/>
    <col min="8190" max="8190" width="2.28515625" style="7" customWidth="1"/>
    <col min="8191" max="8191" width="9.7109375" style="7" bestFit="1" customWidth="1"/>
    <col min="8192" max="8192" width="3.28515625" style="7" customWidth="1"/>
    <col min="8193" max="8193" width="9.85546875" style="7" bestFit="1" customWidth="1"/>
    <col min="8194" max="8194" width="9.28515625" style="7" bestFit="1" customWidth="1"/>
    <col min="8195" max="8195" width="4.85546875" style="7" bestFit="1" customWidth="1"/>
    <col min="8196" max="8196" width="10.28515625" style="7" bestFit="1" customWidth="1"/>
    <col min="8197" max="8198" width="2.28515625" style="7" customWidth="1"/>
    <col min="8199" max="8199" width="7.28515625" style="7" customWidth="1"/>
    <col min="8200" max="8200" width="11.7109375" style="7" customWidth="1"/>
    <col min="8201" max="8201" width="3.5703125" style="7" bestFit="1" customWidth="1"/>
    <col min="8202" max="8202" width="34" style="7" customWidth="1"/>
    <col min="8203" max="8203" width="2.85546875" style="7" customWidth="1"/>
    <col min="8204" max="8204" width="10.42578125" style="7" customWidth="1"/>
    <col min="8205" max="8205" width="2.85546875" style="7" customWidth="1"/>
    <col min="8206" max="8206" width="10.42578125" style="7" customWidth="1"/>
    <col min="8207" max="8207" width="2.28515625" style="7" customWidth="1"/>
    <col min="8208" max="8437" width="10.42578125" style="7"/>
    <col min="8438" max="8438" width="6.140625" style="7" bestFit="1" customWidth="1"/>
    <col min="8439" max="8439" width="4.85546875" style="7" bestFit="1" customWidth="1"/>
    <col min="8440" max="8440" width="12.140625" style="7" bestFit="1" customWidth="1"/>
    <col min="8441" max="8441" width="9.5703125" style="7" bestFit="1" customWidth="1"/>
    <col min="8442" max="8442" width="3.28515625" style="7" customWidth="1"/>
    <col min="8443" max="8443" width="7.28515625" style="7" bestFit="1" customWidth="1"/>
    <col min="8444" max="8444" width="9.5703125" style="7" bestFit="1" customWidth="1"/>
    <col min="8445" max="8445" width="10.7109375" style="7" bestFit="1" customWidth="1"/>
    <col min="8446" max="8446" width="2.28515625" style="7" customWidth="1"/>
    <col min="8447" max="8447" width="9.7109375" style="7" bestFit="1" customWidth="1"/>
    <col min="8448" max="8448" width="3.28515625" style="7" customWidth="1"/>
    <col min="8449" max="8449" width="9.85546875" style="7" bestFit="1" customWidth="1"/>
    <col min="8450" max="8450" width="9.28515625" style="7" bestFit="1" customWidth="1"/>
    <col min="8451" max="8451" width="4.85546875" style="7" bestFit="1" customWidth="1"/>
    <col min="8452" max="8452" width="10.28515625" style="7" bestFit="1" customWidth="1"/>
    <col min="8453" max="8454" width="2.28515625" style="7" customWidth="1"/>
    <col min="8455" max="8455" width="7.28515625" style="7" customWidth="1"/>
    <col min="8456" max="8456" width="11.7109375" style="7" customWidth="1"/>
    <col min="8457" max="8457" width="3.5703125" style="7" bestFit="1" customWidth="1"/>
    <col min="8458" max="8458" width="34" style="7" customWidth="1"/>
    <col min="8459" max="8459" width="2.85546875" style="7" customWidth="1"/>
    <col min="8460" max="8460" width="10.42578125" style="7" customWidth="1"/>
    <col min="8461" max="8461" width="2.85546875" style="7" customWidth="1"/>
    <col min="8462" max="8462" width="10.42578125" style="7" customWidth="1"/>
    <col min="8463" max="8463" width="2.28515625" style="7" customWidth="1"/>
    <col min="8464" max="8693" width="10.42578125" style="7"/>
    <col min="8694" max="8694" width="6.140625" style="7" bestFit="1" customWidth="1"/>
    <col min="8695" max="8695" width="4.85546875" style="7" bestFit="1" customWidth="1"/>
    <col min="8696" max="8696" width="12.140625" style="7" bestFit="1" customWidth="1"/>
    <col min="8697" max="8697" width="9.5703125" style="7" bestFit="1" customWidth="1"/>
    <col min="8698" max="8698" width="3.28515625" style="7" customWidth="1"/>
    <col min="8699" max="8699" width="7.28515625" style="7" bestFit="1" customWidth="1"/>
    <col min="8700" max="8700" width="9.5703125" style="7" bestFit="1" customWidth="1"/>
    <col min="8701" max="8701" width="10.7109375" style="7" bestFit="1" customWidth="1"/>
    <col min="8702" max="8702" width="2.28515625" style="7" customWidth="1"/>
    <col min="8703" max="8703" width="9.7109375" style="7" bestFit="1" customWidth="1"/>
    <col min="8704" max="8704" width="3.28515625" style="7" customWidth="1"/>
    <col min="8705" max="8705" width="9.85546875" style="7" bestFit="1" customWidth="1"/>
    <col min="8706" max="8706" width="9.28515625" style="7" bestFit="1" customWidth="1"/>
    <col min="8707" max="8707" width="4.85546875" style="7" bestFit="1" customWidth="1"/>
    <col min="8708" max="8708" width="10.28515625" style="7" bestFit="1" customWidth="1"/>
    <col min="8709" max="8710" width="2.28515625" style="7" customWidth="1"/>
    <col min="8711" max="8711" width="7.28515625" style="7" customWidth="1"/>
    <col min="8712" max="8712" width="11.7109375" style="7" customWidth="1"/>
    <col min="8713" max="8713" width="3.5703125" style="7" bestFit="1" customWidth="1"/>
    <col min="8714" max="8714" width="34" style="7" customWidth="1"/>
    <col min="8715" max="8715" width="2.85546875" style="7" customWidth="1"/>
    <col min="8716" max="8716" width="10.42578125" style="7" customWidth="1"/>
    <col min="8717" max="8717" width="2.85546875" style="7" customWidth="1"/>
    <col min="8718" max="8718" width="10.42578125" style="7" customWidth="1"/>
    <col min="8719" max="8719" width="2.28515625" style="7" customWidth="1"/>
    <col min="8720" max="8949" width="10.42578125" style="7"/>
    <col min="8950" max="8950" width="6.140625" style="7" bestFit="1" customWidth="1"/>
    <col min="8951" max="8951" width="4.85546875" style="7" bestFit="1" customWidth="1"/>
    <col min="8952" max="8952" width="12.140625" style="7" bestFit="1" customWidth="1"/>
    <col min="8953" max="8953" width="9.5703125" style="7" bestFit="1" customWidth="1"/>
    <col min="8954" max="8954" width="3.28515625" style="7" customWidth="1"/>
    <col min="8955" max="8955" width="7.28515625" style="7" bestFit="1" customWidth="1"/>
    <col min="8956" max="8956" width="9.5703125" style="7" bestFit="1" customWidth="1"/>
    <col min="8957" max="8957" width="10.7109375" style="7" bestFit="1" customWidth="1"/>
    <col min="8958" max="8958" width="2.28515625" style="7" customWidth="1"/>
    <col min="8959" max="8959" width="9.7109375" style="7" bestFit="1" customWidth="1"/>
    <col min="8960" max="8960" width="3.28515625" style="7" customWidth="1"/>
    <col min="8961" max="8961" width="9.85546875" style="7" bestFit="1" customWidth="1"/>
    <col min="8962" max="8962" width="9.28515625" style="7" bestFit="1" customWidth="1"/>
    <col min="8963" max="8963" width="4.85546875" style="7" bestFit="1" customWidth="1"/>
    <col min="8964" max="8964" width="10.28515625" style="7" bestFit="1" customWidth="1"/>
    <col min="8965" max="8966" width="2.28515625" style="7" customWidth="1"/>
    <col min="8967" max="8967" width="7.28515625" style="7" customWidth="1"/>
    <col min="8968" max="8968" width="11.7109375" style="7" customWidth="1"/>
    <col min="8969" max="8969" width="3.5703125" style="7" bestFit="1" customWidth="1"/>
    <col min="8970" max="8970" width="34" style="7" customWidth="1"/>
    <col min="8971" max="8971" width="2.85546875" style="7" customWidth="1"/>
    <col min="8972" max="8972" width="10.42578125" style="7" customWidth="1"/>
    <col min="8973" max="8973" width="2.85546875" style="7" customWidth="1"/>
    <col min="8974" max="8974" width="10.42578125" style="7" customWidth="1"/>
    <col min="8975" max="8975" width="2.28515625" style="7" customWidth="1"/>
    <col min="8976" max="9205" width="10.42578125" style="7"/>
    <col min="9206" max="9206" width="6.140625" style="7" bestFit="1" customWidth="1"/>
    <col min="9207" max="9207" width="4.85546875" style="7" bestFit="1" customWidth="1"/>
    <col min="9208" max="9208" width="12.140625" style="7" bestFit="1" customWidth="1"/>
    <col min="9209" max="9209" width="9.5703125" style="7" bestFit="1" customWidth="1"/>
    <col min="9210" max="9210" width="3.28515625" style="7" customWidth="1"/>
    <col min="9211" max="9211" width="7.28515625" style="7" bestFit="1" customWidth="1"/>
    <col min="9212" max="9212" width="9.5703125" style="7" bestFit="1" customWidth="1"/>
    <col min="9213" max="9213" width="10.7109375" style="7" bestFit="1" customWidth="1"/>
    <col min="9214" max="9214" width="2.28515625" style="7" customWidth="1"/>
    <col min="9215" max="9215" width="9.7109375" style="7" bestFit="1" customWidth="1"/>
    <col min="9216" max="9216" width="3.28515625" style="7" customWidth="1"/>
    <col min="9217" max="9217" width="9.85546875" style="7" bestFit="1" customWidth="1"/>
    <col min="9218" max="9218" width="9.28515625" style="7" bestFit="1" customWidth="1"/>
    <col min="9219" max="9219" width="4.85546875" style="7" bestFit="1" customWidth="1"/>
    <col min="9220" max="9220" width="10.28515625" style="7" bestFit="1" customWidth="1"/>
    <col min="9221" max="9222" width="2.28515625" style="7" customWidth="1"/>
    <col min="9223" max="9223" width="7.28515625" style="7" customWidth="1"/>
    <col min="9224" max="9224" width="11.7109375" style="7" customWidth="1"/>
    <col min="9225" max="9225" width="3.5703125" style="7" bestFit="1" customWidth="1"/>
    <col min="9226" max="9226" width="34" style="7" customWidth="1"/>
    <col min="9227" max="9227" width="2.85546875" style="7" customWidth="1"/>
    <col min="9228" max="9228" width="10.42578125" style="7" customWidth="1"/>
    <col min="9229" max="9229" width="2.85546875" style="7" customWidth="1"/>
    <col min="9230" max="9230" width="10.42578125" style="7" customWidth="1"/>
    <col min="9231" max="9231" width="2.28515625" style="7" customWidth="1"/>
    <col min="9232" max="9461" width="10.42578125" style="7"/>
    <col min="9462" max="9462" width="6.140625" style="7" bestFit="1" customWidth="1"/>
    <col min="9463" max="9463" width="4.85546875" style="7" bestFit="1" customWidth="1"/>
    <col min="9464" max="9464" width="12.140625" style="7" bestFit="1" customWidth="1"/>
    <col min="9465" max="9465" width="9.5703125" style="7" bestFit="1" customWidth="1"/>
    <col min="9466" max="9466" width="3.28515625" style="7" customWidth="1"/>
    <col min="9467" max="9467" width="7.28515625" style="7" bestFit="1" customWidth="1"/>
    <col min="9468" max="9468" width="9.5703125" style="7" bestFit="1" customWidth="1"/>
    <col min="9469" max="9469" width="10.7109375" style="7" bestFit="1" customWidth="1"/>
    <col min="9470" max="9470" width="2.28515625" style="7" customWidth="1"/>
    <col min="9471" max="9471" width="9.7109375" style="7" bestFit="1" customWidth="1"/>
    <col min="9472" max="9472" width="3.28515625" style="7" customWidth="1"/>
    <col min="9473" max="9473" width="9.85546875" style="7" bestFit="1" customWidth="1"/>
    <col min="9474" max="9474" width="9.28515625" style="7" bestFit="1" customWidth="1"/>
    <col min="9475" max="9475" width="4.85546875" style="7" bestFit="1" customWidth="1"/>
    <col min="9476" max="9476" width="10.28515625" style="7" bestFit="1" customWidth="1"/>
    <col min="9477" max="9478" width="2.28515625" style="7" customWidth="1"/>
    <col min="9479" max="9479" width="7.28515625" style="7" customWidth="1"/>
    <col min="9480" max="9480" width="11.7109375" style="7" customWidth="1"/>
    <col min="9481" max="9481" width="3.5703125" style="7" bestFit="1" customWidth="1"/>
    <col min="9482" max="9482" width="34" style="7" customWidth="1"/>
    <col min="9483" max="9483" width="2.85546875" style="7" customWidth="1"/>
    <col min="9484" max="9484" width="10.42578125" style="7" customWidth="1"/>
    <col min="9485" max="9485" width="2.85546875" style="7" customWidth="1"/>
    <col min="9486" max="9486" width="10.42578125" style="7" customWidth="1"/>
    <col min="9487" max="9487" width="2.28515625" style="7" customWidth="1"/>
    <col min="9488" max="9717" width="10.42578125" style="7"/>
    <col min="9718" max="9718" width="6.140625" style="7" bestFit="1" customWidth="1"/>
    <col min="9719" max="9719" width="4.85546875" style="7" bestFit="1" customWidth="1"/>
    <col min="9720" max="9720" width="12.140625" style="7" bestFit="1" customWidth="1"/>
    <col min="9721" max="9721" width="9.5703125" style="7" bestFit="1" customWidth="1"/>
    <col min="9722" max="9722" width="3.28515625" style="7" customWidth="1"/>
    <col min="9723" max="9723" width="7.28515625" style="7" bestFit="1" customWidth="1"/>
    <col min="9724" max="9724" width="9.5703125" style="7" bestFit="1" customWidth="1"/>
    <col min="9725" max="9725" width="10.7109375" style="7" bestFit="1" customWidth="1"/>
    <col min="9726" max="9726" width="2.28515625" style="7" customWidth="1"/>
    <col min="9727" max="9727" width="9.7109375" style="7" bestFit="1" customWidth="1"/>
    <col min="9728" max="9728" width="3.28515625" style="7" customWidth="1"/>
    <col min="9729" max="9729" width="9.85546875" style="7" bestFit="1" customWidth="1"/>
    <col min="9730" max="9730" width="9.28515625" style="7" bestFit="1" customWidth="1"/>
    <col min="9731" max="9731" width="4.85546875" style="7" bestFit="1" customWidth="1"/>
    <col min="9732" max="9732" width="10.28515625" style="7" bestFit="1" customWidth="1"/>
    <col min="9733" max="9734" width="2.28515625" style="7" customWidth="1"/>
    <col min="9735" max="9735" width="7.28515625" style="7" customWidth="1"/>
    <col min="9736" max="9736" width="11.7109375" style="7" customWidth="1"/>
    <col min="9737" max="9737" width="3.5703125" style="7" bestFit="1" customWidth="1"/>
    <col min="9738" max="9738" width="34" style="7" customWidth="1"/>
    <col min="9739" max="9739" width="2.85546875" style="7" customWidth="1"/>
    <col min="9740" max="9740" width="10.42578125" style="7" customWidth="1"/>
    <col min="9741" max="9741" width="2.85546875" style="7" customWidth="1"/>
    <col min="9742" max="9742" width="10.42578125" style="7" customWidth="1"/>
    <col min="9743" max="9743" width="2.28515625" style="7" customWidth="1"/>
    <col min="9744" max="9973" width="10.42578125" style="7"/>
    <col min="9974" max="9974" width="6.140625" style="7" bestFit="1" customWidth="1"/>
    <col min="9975" max="9975" width="4.85546875" style="7" bestFit="1" customWidth="1"/>
    <col min="9976" max="9976" width="12.140625" style="7" bestFit="1" customWidth="1"/>
    <col min="9977" max="9977" width="9.5703125" style="7" bestFit="1" customWidth="1"/>
    <col min="9978" max="9978" width="3.28515625" style="7" customWidth="1"/>
    <col min="9979" max="9979" width="7.28515625" style="7" bestFit="1" customWidth="1"/>
    <col min="9980" max="9980" width="9.5703125" style="7" bestFit="1" customWidth="1"/>
    <col min="9981" max="9981" width="10.7109375" style="7" bestFit="1" customWidth="1"/>
    <col min="9982" max="9982" width="2.28515625" style="7" customWidth="1"/>
    <col min="9983" max="9983" width="9.7109375" style="7" bestFit="1" customWidth="1"/>
    <col min="9984" max="9984" width="3.28515625" style="7" customWidth="1"/>
    <col min="9985" max="9985" width="9.85546875" style="7" bestFit="1" customWidth="1"/>
    <col min="9986" max="9986" width="9.28515625" style="7" bestFit="1" customWidth="1"/>
    <col min="9987" max="9987" width="4.85546875" style="7" bestFit="1" customWidth="1"/>
    <col min="9988" max="9988" width="10.28515625" style="7" bestFit="1" customWidth="1"/>
    <col min="9989" max="9990" width="2.28515625" style="7" customWidth="1"/>
    <col min="9991" max="9991" width="7.28515625" style="7" customWidth="1"/>
    <col min="9992" max="9992" width="11.7109375" style="7" customWidth="1"/>
    <col min="9993" max="9993" width="3.5703125" style="7" bestFit="1" customWidth="1"/>
    <col min="9994" max="9994" width="34" style="7" customWidth="1"/>
    <col min="9995" max="9995" width="2.85546875" style="7" customWidth="1"/>
    <col min="9996" max="9996" width="10.42578125" style="7" customWidth="1"/>
    <col min="9997" max="9997" width="2.85546875" style="7" customWidth="1"/>
    <col min="9998" max="9998" width="10.42578125" style="7" customWidth="1"/>
    <col min="9999" max="9999" width="2.28515625" style="7" customWidth="1"/>
    <col min="10000" max="10229" width="10.42578125" style="7"/>
    <col min="10230" max="10230" width="6.140625" style="7" bestFit="1" customWidth="1"/>
    <col min="10231" max="10231" width="4.85546875" style="7" bestFit="1" customWidth="1"/>
    <col min="10232" max="10232" width="12.140625" style="7" bestFit="1" customWidth="1"/>
    <col min="10233" max="10233" width="9.5703125" style="7" bestFit="1" customWidth="1"/>
    <col min="10234" max="10234" width="3.28515625" style="7" customWidth="1"/>
    <col min="10235" max="10235" width="7.28515625" style="7" bestFit="1" customWidth="1"/>
    <col min="10236" max="10236" width="9.5703125" style="7" bestFit="1" customWidth="1"/>
    <col min="10237" max="10237" width="10.7109375" style="7" bestFit="1" customWidth="1"/>
    <col min="10238" max="10238" width="2.28515625" style="7" customWidth="1"/>
    <col min="10239" max="10239" width="9.7109375" style="7" bestFit="1" customWidth="1"/>
    <col min="10240" max="10240" width="3.28515625" style="7" customWidth="1"/>
    <col min="10241" max="10241" width="9.85546875" style="7" bestFit="1" customWidth="1"/>
    <col min="10242" max="10242" width="9.28515625" style="7" bestFit="1" customWidth="1"/>
    <col min="10243" max="10243" width="4.85546875" style="7" bestFit="1" customWidth="1"/>
    <col min="10244" max="10244" width="10.28515625" style="7" bestFit="1" customWidth="1"/>
    <col min="10245" max="10246" width="2.28515625" style="7" customWidth="1"/>
    <col min="10247" max="10247" width="7.28515625" style="7" customWidth="1"/>
    <col min="10248" max="10248" width="11.7109375" style="7" customWidth="1"/>
    <col min="10249" max="10249" width="3.5703125" style="7" bestFit="1" customWidth="1"/>
    <col min="10250" max="10250" width="34" style="7" customWidth="1"/>
    <col min="10251" max="10251" width="2.85546875" style="7" customWidth="1"/>
    <col min="10252" max="10252" width="10.42578125" style="7" customWidth="1"/>
    <col min="10253" max="10253" width="2.85546875" style="7" customWidth="1"/>
    <col min="10254" max="10254" width="10.42578125" style="7" customWidth="1"/>
    <col min="10255" max="10255" width="2.28515625" style="7" customWidth="1"/>
    <col min="10256" max="10485" width="10.42578125" style="7"/>
    <col min="10486" max="10486" width="6.140625" style="7" bestFit="1" customWidth="1"/>
    <col min="10487" max="10487" width="4.85546875" style="7" bestFit="1" customWidth="1"/>
    <col min="10488" max="10488" width="12.140625" style="7" bestFit="1" customWidth="1"/>
    <col min="10489" max="10489" width="9.5703125" style="7" bestFit="1" customWidth="1"/>
    <col min="10490" max="10490" width="3.28515625" style="7" customWidth="1"/>
    <col min="10491" max="10491" width="7.28515625" style="7" bestFit="1" customWidth="1"/>
    <col min="10492" max="10492" width="9.5703125" style="7" bestFit="1" customWidth="1"/>
    <col min="10493" max="10493" width="10.7109375" style="7" bestFit="1" customWidth="1"/>
    <col min="10494" max="10494" width="2.28515625" style="7" customWidth="1"/>
    <col min="10495" max="10495" width="9.7109375" style="7" bestFit="1" customWidth="1"/>
    <col min="10496" max="10496" width="3.28515625" style="7" customWidth="1"/>
    <col min="10497" max="10497" width="9.85546875" style="7" bestFit="1" customWidth="1"/>
    <col min="10498" max="10498" width="9.28515625" style="7" bestFit="1" customWidth="1"/>
    <col min="10499" max="10499" width="4.85546875" style="7" bestFit="1" customWidth="1"/>
    <col min="10500" max="10500" width="10.28515625" style="7" bestFit="1" customWidth="1"/>
    <col min="10501" max="10502" width="2.28515625" style="7" customWidth="1"/>
    <col min="10503" max="10503" width="7.28515625" style="7" customWidth="1"/>
    <col min="10504" max="10504" width="11.7109375" style="7" customWidth="1"/>
    <col min="10505" max="10505" width="3.5703125" style="7" bestFit="1" customWidth="1"/>
    <col min="10506" max="10506" width="34" style="7" customWidth="1"/>
    <col min="10507" max="10507" width="2.85546875" style="7" customWidth="1"/>
    <col min="10508" max="10508" width="10.42578125" style="7" customWidth="1"/>
    <col min="10509" max="10509" width="2.85546875" style="7" customWidth="1"/>
    <col min="10510" max="10510" width="10.42578125" style="7" customWidth="1"/>
    <col min="10511" max="10511" width="2.28515625" style="7" customWidth="1"/>
    <col min="10512" max="10741" width="10.42578125" style="7"/>
    <col min="10742" max="10742" width="6.140625" style="7" bestFit="1" customWidth="1"/>
    <col min="10743" max="10743" width="4.85546875" style="7" bestFit="1" customWidth="1"/>
    <col min="10744" max="10744" width="12.140625" style="7" bestFit="1" customWidth="1"/>
    <col min="10745" max="10745" width="9.5703125" style="7" bestFit="1" customWidth="1"/>
    <col min="10746" max="10746" width="3.28515625" style="7" customWidth="1"/>
    <col min="10747" max="10747" width="7.28515625" style="7" bestFit="1" customWidth="1"/>
    <col min="10748" max="10748" width="9.5703125" style="7" bestFit="1" customWidth="1"/>
    <col min="10749" max="10749" width="10.7109375" style="7" bestFit="1" customWidth="1"/>
    <col min="10750" max="10750" width="2.28515625" style="7" customWidth="1"/>
    <col min="10751" max="10751" width="9.7109375" style="7" bestFit="1" customWidth="1"/>
    <col min="10752" max="10752" width="3.28515625" style="7" customWidth="1"/>
    <col min="10753" max="10753" width="9.85546875" style="7" bestFit="1" customWidth="1"/>
    <col min="10754" max="10754" width="9.28515625" style="7" bestFit="1" customWidth="1"/>
    <col min="10755" max="10755" width="4.85546875" style="7" bestFit="1" customWidth="1"/>
    <col min="10756" max="10756" width="10.28515625" style="7" bestFit="1" customWidth="1"/>
    <col min="10757" max="10758" width="2.28515625" style="7" customWidth="1"/>
    <col min="10759" max="10759" width="7.28515625" style="7" customWidth="1"/>
    <col min="10760" max="10760" width="11.7109375" style="7" customWidth="1"/>
    <col min="10761" max="10761" width="3.5703125" style="7" bestFit="1" customWidth="1"/>
    <col min="10762" max="10762" width="34" style="7" customWidth="1"/>
    <col min="10763" max="10763" width="2.85546875" style="7" customWidth="1"/>
    <col min="10764" max="10764" width="10.42578125" style="7" customWidth="1"/>
    <col min="10765" max="10765" width="2.85546875" style="7" customWidth="1"/>
    <col min="10766" max="10766" width="10.42578125" style="7" customWidth="1"/>
    <col min="10767" max="10767" width="2.28515625" style="7" customWidth="1"/>
    <col min="10768" max="10997" width="10.42578125" style="7"/>
    <col min="10998" max="10998" width="6.140625" style="7" bestFit="1" customWidth="1"/>
    <col min="10999" max="10999" width="4.85546875" style="7" bestFit="1" customWidth="1"/>
    <col min="11000" max="11000" width="12.140625" style="7" bestFit="1" customWidth="1"/>
    <col min="11001" max="11001" width="9.5703125" style="7" bestFit="1" customWidth="1"/>
    <col min="11002" max="11002" width="3.28515625" style="7" customWidth="1"/>
    <col min="11003" max="11003" width="7.28515625" style="7" bestFit="1" customWidth="1"/>
    <col min="11004" max="11004" width="9.5703125" style="7" bestFit="1" customWidth="1"/>
    <col min="11005" max="11005" width="10.7109375" style="7" bestFit="1" customWidth="1"/>
    <col min="11006" max="11006" width="2.28515625" style="7" customWidth="1"/>
    <col min="11007" max="11007" width="9.7109375" style="7" bestFit="1" customWidth="1"/>
    <col min="11008" max="11008" width="3.28515625" style="7" customWidth="1"/>
    <col min="11009" max="11009" width="9.85546875" style="7" bestFit="1" customWidth="1"/>
    <col min="11010" max="11010" width="9.28515625" style="7" bestFit="1" customWidth="1"/>
    <col min="11011" max="11011" width="4.85546875" style="7" bestFit="1" customWidth="1"/>
    <col min="11012" max="11012" width="10.28515625" style="7" bestFit="1" customWidth="1"/>
    <col min="11013" max="11014" width="2.28515625" style="7" customWidth="1"/>
    <col min="11015" max="11015" width="7.28515625" style="7" customWidth="1"/>
    <col min="11016" max="11016" width="11.7109375" style="7" customWidth="1"/>
    <col min="11017" max="11017" width="3.5703125" style="7" bestFit="1" customWidth="1"/>
    <col min="11018" max="11018" width="34" style="7" customWidth="1"/>
    <col min="11019" max="11019" width="2.85546875" style="7" customWidth="1"/>
    <col min="11020" max="11020" width="10.42578125" style="7" customWidth="1"/>
    <col min="11021" max="11021" width="2.85546875" style="7" customWidth="1"/>
    <col min="11022" max="11022" width="10.42578125" style="7" customWidth="1"/>
    <col min="11023" max="11023" width="2.28515625" style="7" customWidth="1"/>
    <col min="11024" max="11253" width="10.42578125" style="7"/>
    <col min="11254" max="11254" width="6.140625" style="7" bestFit="1" customWidth="1"/>
    <col min="11255" max="11255" width="4.85546875" style="7" bestFit="1" customWidth="1"/>
    <col min="11256" max="11256" width="12.140625" style="7" bestFit="1" customWidth="1"/>
    <col min="11257" max="11257" width="9.5703125" style="7" bestFit="1" customWidth="1"/>
    <col min="11258" max="11258" width="3.28515625" style="7" customWidth="1"/>
    <col min="11259" max="11259" width="7.28515625" style="7" bestFit="1" customWidth="1"/>
    <col min="11260" max="11260" width="9.5703125" style="7" bestFit="1" customWidth="1"/>
    <col min="11261" max="11261" width="10.7109375" style="7" bestFit="1" customWidth="1"/>
    <col min="11262" max="11262" width="2.28515625" style="7" customWidth="1"/>
    <col min="11263" max="11263" width="9.7109375" style="7" bestFit="1" customWidth="1"/>
    <col min="11264" max="11264" width="3.28515625" style="7" customWidth="1"/>
    <col min="11265" max="11265" width="9.85546875" style="7" bestFit="1" customWidth="1"/>
    <col min="11266" max="11266" width="9.28515625" style="7" bestFit="1" customWidth="1"/>
    <col min="11267" max="11267" width="4.85546875" style="7" bestFit="1" customWidth="1"/>
    <col min="11268" max="11268" width="10.28515625" style="7" bestFit="1" customWidth="1"/>
    <col min="11269" max="11270" width="2.28515625" style="7" customWidth="1"/>
    <col min="11271" max="11271" width="7.28515625" style="7" customWidth="1"/>
    <col min="11272" max="11272" width="11.7109375" style="7" customWidth="1"/>
    <col min="11273" max="11273" width="3.5703125" style="7" bestFit="1" customWidth="1"/>
    <col min="11274" max="11274" width="34" style="7" customWidth="1"/>
    <col min="11275" max="11275" width="2.85546875" style="7" customWidth="1"/>
    <col min="11276" max="11276" width="10.42578125" style="7" customWidth="1"/>
    <col min="11277" max="11277" width="2.85546875" style="7" customWidth="1"/>
    <col min="11278" max="11278" width="10.42578125" style="7" customWidth="1"/>
    <col min="11279" max="11279" width="2.28515625" style="7" customWidth="1"/>
    <col min="11280" max="11509" width="10.42578125" style="7"/>
    <col min="11510" max="11510" width="6.140625" style="7" bestFit="1" customWidth="1"/>
    <col min="11511" max="11511" width="4.85546875" style="7" bestFit="1" customWidth="1"/>
    <col min="11512" max="11512" width="12.140625" style="7" bestFit="1" customWidth="1"/>
    <col min="11513" max="11513" width="9.5703125" style="7" bestFit="1" customWidth="1"/>
    <col min="11514" max="11514" width="3.28515625" style="7" customWidth="1"/>
    <col min="11515" max="11515" width="7.28515625" style="7" bestFit="1" customWidth="1"/>
    <col min="11516" max="11516" width="9.5703125" style="7" bestFit="1" customWidth="1"/>
    <col min="11517" max="11517" width="10.7109375" style="7" bestFit="1" customWidth="1"/>
    <col min="11518" max="11518" width="2.28515625" style="7" customWidth="1"/>
    <col min="11519" max="11519" width="9.7109375" style="7" bestFit="1" customWidth="1"/>
    <col min="11520" max="11520" width="3.28515625" style="7" customWidth="1"/>
    <col min="11521" max="11521" width="9.85546875" style="7" bestFit="1" customWidth="1"/>
    <col min="11522" max="11522" width="9.28515625" style="7" bestFit="1" customWidth="1"/>
    <col min="11523" max="11523" width="4.85546875" style="7" bestFit="1" customWidth="1"/>
    <col min="11524" max="11524" width="10.28515625" style="7" bestFit="1" customWidth="1"/>
    <col min="11525" max="11526" width="2.28515625" style="7" customWidth="1"/>
    <col min="11527" max="11527" width="7.28515625" style="7" customWidth="1"/>
    <col min="11528" max="11528" width="11.7109375" style="7" customWidth="1"/>
    <col min="11529" max="11529" width="3.5703125" style="7" bestFit="1" customWidth="1"/>
    <col min="11530" max="11530" width="34" style="7" customWidth="1"/>
    <col min="11531" max="11531" width="2.85546875" style="7" customWidth="1"/>
    <col min="11532" max="11532" width="10.42578125" style="7" customWidth="1"/>
    <col min="11533" max="11533" width="2.85546875" style="7" customWidth="1"/>
    <col min="11534" max="11534" width="10.42578125" style="7" customWidth="1"/>
    <col min="11535" max="11535" width="2.28515625" style="7" customWidth="1"/>
    <col min="11536" max="11765" width="10.42578125" style="7"/>
    <col min="11766" max="11766" width="6.140625" style="7" bestFit="1" customWidth="1"/>
    <col min="11767" max="11767" width="4.85546875" style="7" bestFit="1" customWidth="1"/>
    <col min="11768" max="11768" width="12.140625" style="7" bestFit="1" customWidth="1"/>
    <col min="11769" max="11769" width="9.5703125" style="7" bestFit="1" customWidth="1"/>
    <col min="11770" max="11770" width="3.28515625" style="7" customWidth="1"/>
    <col min="11771" max="11771" width="7.28515625" style="7" bestFit="1" customWidth="1"/>
    <col min="11772" max="11772" width="9.5703125" style="7" bestFit="1" customWidth="1"/>
    <col min="11773" max="11773" width="10.7109375" style="7" bestFit="1" customWidth="1"/>
    <col min="11774" max="11774" width="2.28515625" style="7" customWidth="1"/>
    <col min="11775" max="11775" width="9.7109375" style="7" bestFit="1" customWidth="1"/>
    <col min="11776" max="11776" width="3.28515625" style="7" customWidth="1"/>
    <col min="11777" max="11777" width="9.85546875" style="7" bestFit="1" customWidth="1"/>
    <col min="11778" max="11778" width="9.28515625" style="7" bestFit="1" customWidth="1"/>
    <col min="11779" max="11779" width="4.85546875" style="7" bestFit="1" customWidth="1"/>
    <col min="11780" max="11780" width="10.28515625" style="7" bestFit="1" customWidth="1"/>
    <col min="11781" max="11782" width="2.28515625" style="7" customWidth="1"/>
    <col min="11783" max="11783" width="7.28515625" style="7" customWidth="1"/>
    <col min="11784" max="11784" width="11.7109375" style="7" customWidth="1"/>
    <col min="11785" max="11785" width="3.5703125" style="7" bestFit="1" customWidth="1"/>
    <col min="11786" max="11786" width="34" style="7" customWidth="1"/>
    <col min="11787" max="11787" width="2.85546875" style="7" customWidth="1"/>
    <col min="11788" max="11788" width="10.42578125" style="7" customWidth="1"/>
    <col min="11789" max="11789" width="2.85546875" style="7" customWidth="1"/>
    <col min="11790" max="11790" width="10.42578125" style="7" customWidth="1"/>
    <col min="11791" max="11791" width="2.28515625" style="7" customWidth="1"/>
    <col min="11792" max="12021" width="10.42578125" style="7"/>
    <col min="12022" max="12022" width="6.140625" style="7" bestFit="1" customWidth="1"/>
    <col min="12023" max="12023" width="4.85546875" style="7" bestFit="1" customWidth="1"/>
    <col min="12024" max="12024" width="12.140625" style="7" bestFit="1" customWidth="1"/>
    <col min="12025" max="12025" width="9.5703125" style="7" bestFit="1" customWidth="1"/>
    <col min="12026" max="12026" width="3.28515625" style="7" customWidth="1"/>
    <col min="12027" max="12027" width="7.28515625" style="7" bestFit="1" customWidth="1"/>
    <col min="12028" max="12028" width="9.5703125" style="7" bestFit="1" customWidth="1"/>
    <col min="12029" max="12029" width="10.7109375" style="7" bestFit="1" customWidth="1"/>
    <col min="12030" max="12030" width="2.28515625" style="7" customWidth="1"/>
    <col min="12031" max="12031" width="9.7109375" style="7" bestFit="1" customWidth="1"/>
    <col min="12032" max="12032" width="3.28515625" style="7" customWidth="1"/>
    <col min="12033" max="12033" width="9.85546875" style="7" bestFit="1" customWidth="1"/>
    <col min="12034" max="12034" width="9.28515625" style="7" bestFit="1" customWidth="1"/>
    <col min="12035" max="12035" width="4.85546875" style="7" bestFit="1" customWidth="1"/>
    <col min="12036" max="12036" width="10.28515625" style="7" bestFit="1" customWidth="1"/>
    <col min="12037" max="12038" width="2.28515625" style="7" customWidth="1"/>
    <col min="12039" max="12039" width="7.28515625" style="7" customWidth="1"/>
    <col min="12040" max="12040" width="11.7109375" style="7" customWidth="1"/>
    <col min="12041" max="12041" width="3.5703125" style="7" bestFit="1" customWidth="1"/>
    <col min="12042" max="12042" width="34" style="7" customWidth="1"/>
    <col min="12043" max="12043" width="2.85546875" style="7" customWidth="1"/>
    <col min="12044" max="12044" width="10.42578125" style="7" customWidth="1"/>
    <col min="12045" max="12045" width="2.85546875" style="7" customWidth="1"/>
    <col min="12046" max="12046" width="10.42578125" style="7" customWidth="1"/>
    <col min="12047" max="12047" width="2.28515625" style="7" customWidth="1"/>
    <col min="12048" max="12277" width="10.42578125" style="7"/>
    <col min="12278" max="12278" width="6.140625" style="7" bestFit="1" customWidth="1"/>
    <col min="12279" max="12279" width="4.85546875" style="7" bestFit="1" customWidth="1"/>
    <col min="12280" max="12280" width="12.140625" style="7" bestFit="1" customWidth="1"/>
    <col min="12281" max="12281" width="9.5703125" style="7" bestFit="1" customWidth="1"/>
    <col min="12282" max="12282" width="3.28515625" style="7" customWidth="1"/>
    <col min="12283" max="12283" width="7.28515625" style="7" bestFit="1" customWidth="1"/>
    <col min="12284" max="12284" width="9.5703125" style="7" bestFit="1" customWidth="1"/>
    <col min="12285" max="12285" width="10.7109375" style="7" bestFit="1" customWidth="1"/>
    <col min="12286" max="12286" width="2.28515625" style="7" customWidth="1"/>
    <col min="12287" max="12287" width="9.7109375" style="7" bestFit="1" customWidth="1"/>
    <col min="12288" max="12288" width="3.28515625" style="7" customWidth="1"/>
    <col min="12289" max="12289" width="9.85546875" style="7" bestFit="1" customWidth="1"/>
    <col min="12290" max="12290" width="9.28515625" style="7" bestFit="1" customWidth="1"/>
    <col min="12291" max="12291" width="4.85546875" style="7" bestFit="1" customWidth="1"/>
    <col min="12292" max="12292" width="10.28515625" style="7" bestFit="1" customWidth="1"/>
    <col min="12293" max="12294" width="2.28515625" style="7" customWidth="1"/>
    <col min="12295" max="12295" width="7.28515625" style="7" customWidth="1"/>
    <col min="12296" max="12296" width="11.7109375" style="7" customWidth="1"/>
    <col min="12297" max="12297" width="3.5703125" style="7" bestFit="1" customWidth="1"/>
    <col min="12298" max="12298" width="34" style="7" customWidth="1"/>
    <col min="12299" max="12299" width="2.85546875" style="7" customWidth="1"/>
    <col min="12300" max="12300" width="10.42578125" style="7" customWidth="1"/>
    <col min="12301" max="12301" width="2.85546875" style="7" customWidth="1"/>
    <col min="12302" max="12302" width="10.42578125" style="7" customWidth="1"/>
    <col min="12303" max="12303" width="2.28515625" style="7" customWidth="1"/>
    <col min="12304" max="12533" width="10.42578125" style="7"/>
    <col min="12534" max="12534" width="6.140625" style="7" bestFit="1" customWidth="1"/>
    <col min="12535" max="12535" width="4.85546875" style="7" bestFit="1" customWidth="1"/>
    <col min="12536" max="12536" width="12.140625" style="7" bestFit="1" customWidth="1"/>
    <col min="12537" max="12537" width="9.5703125" style="7" bestFit="1" customWidth="1"/>
    <col min="12538" max="12538" width="3.28515625" style="7" customWidth="1"/>
    <col min="12539" max="12539" width="7.28515625" style="7" bestFit="1" customWidth="1"/>
    <col min="12540" max="12540" width="9.5703125" style="7" bestFit="1" customWidth="1"/>
    <col min="12541" max="12541" width="10.7109375" style="7" bestFit="1" customWidth="1"/>
    <col min="12542" max="12542" width="2.28515625" style="7" customWidth="1"/>
    <col min="12543" max="12543" width="9.7109375" style="7" bestFit="1" customWidth="1"/>
    <col min="12544" max="12544" width="3.28515625" style="7" customWidth="1"/>
    <col min="12545" max="12545" width="9.85546875" style="7" bestFit="1" customWidth="1"/>
    <col min="12546" max="12546" width="9.28515625" style="7" bestFit="1" customWidth="1"/>
    <col min="12547" max="12547" width="4.85546875" style="7" bestFit="1" customWidth="1"/>
    <col min="12548" max="12548" width="10.28515625" style="7" bestFit="1" customWidth="1"/>
    <col min="12549" max="12550" width="2.28515625" style="7" customWidth="1"/>
    <col min="12551" max="12551" width="7.28515625" style="7" customWidth="1"/>
    <col min="12552" max="12552" width="11.7109375" style="7" customWidth="1"/>
    <col min="12553" max="12553" width="3.5703125" style="7" bestFit="1" customWidth="1"/>
    <col min="12554" max="12554" width="34" style="7" customWidth="1"/>
    <col min="12555" max="12555" width="2.85546875" style="7" customWidth="1"/>
    <col min="12556" max="12556" width="10.42578125" style="7" customWidth="1"/>
    <col min="12557" max="12557" width="2.85546875" style="7" customWidth="1"/>
    <col min="12558" max="12558" width="10.42578125" style="7" customWidth="1"/>
    <col min="12559" max="12559" width="2.28515625" style="7" customWidth="1"/>
    <col min="12560" max="12789" width="10.42578125" style="7"/>
    <col min="12790" max="12790" width="6.140625" style="7" bestFit="1" customWidth="1"/>
    <col min="12791" max="12791" width="4.85546875" style="7" bestFit="1" customWidth="1"/>
    <col min="12792" max="12792" width="12.140625" style="7" bestFit="1" customWidth="1"/>
    <col min="12793" max="12793" width="9.5703125" style="7" bestFit="1" customWidth="1"/>
    <col min="12794" max="12794" width="3.28515625" style="7" customWidth="1"/>
    <col min="12795" max="12795" width="7.28515625" style="7" bestFit="1" customWidth="1"/>
    <col min="12796" max="12796" width="9.5703125" style="7" bestFit="1" customWidth="1"/>
    <col min="12797" max="12797" width="10.7109375" style="7" bestFit="1" customWidth="1"/>
    <col min="12798" max="12798" width="2.28515625" style="7" customWidth="1"/>
    <col min="12799" max="12799" width="9.7109375" style="7" bestFit="1" customWidth="1"/>
    <col min="12800" max="12800" width="3.28515625" style="7" customWidth="1"/>
    <col min="12801" max="12801" width="9.85546875" style="7" bestFit="1" customWidth="1"/>
    <col min="12802" max="12802" width="9.28515625" style="7" bestFit="1" customWidth="1"/>
    <col min="12803" max="12803" width="4.85546875" style="7" bestFit="1" customWidth="1"/>
    <col min="12804" max="12804" width="10.28515625" style="7" bestFit="1" customWidth="1"/>
    <col min="12805" max="12806" width="2.28515625" style="7" customWidth="1"/>
    <col min="12807" max="12807" width="7.28515625" style="7" customWidth="1"/>
    <col min="12808" max="12808" width="11.7109375" style="7" customWidth="1"/>
    <col min="12809" max="12809" width="3.5703125" style="7" bestFit="1" customWidth="1"/>
    <col min="12810" max="12810" width="34" style="7" customWidth="1"/>
    <col min="12811" max="12811" width="2.85546875" style="7" customWidth="1"/>
    <col min="12812" max="12812" width="10.42578125" style="7" customWidth="1"/>
    <col min="12813" max="12813" width="2.85546875" style="7" customWidth="1"/>
    <col min="12814" max="12814" width="10.42578125" style="7" customWidth="1"/>
    <col min="12815" max="12815" width="2.28515625" style="7" customWidth="1"/>
    <col min="12816" max="13045" width="10.42578125" style="7"/>
    <col min="13046" max="13046" width="6.140625" style="7" bestFit="1" customWidth="1"/>
    <col min="13047" max="13047" width="4.85546875" style="7" bestFit="1" customWidth="1"/>
    <col min="13048" max="13048" width="12.140625" style="7" bestFit="1" customWidth="1"/>
    <col min="13049" max="13049" width="9.5703125" style="7" bestFit="1" customWidth="1"/>
    <col min="13050" max="13050" width="3.28515625" style="7" customWidth="1"/>
    <col min="13051" max="13051" width="7.28515625" style="7" bestFit="1" customWidth="1"/>
    <col min="13052" max="13052" width="9.5703125" style="7" bestFit="1" customWidth="1"/>
    <col min="13053" max="13053" width="10.7109375" style="7" bestFit="1" customWidth="1"/>
    <col min="13054" max="13054" width="2.28515625" style="7" customWidth="1"/>
    <col min="13055" max="13055" width="9.7109375" style="7" bestFit="1" customWidth="1"/>
    <col min="13056" max="13056" width="3.28515625" style="7" customWidth="1"/>
    <col min="13057" max="13057" width="9.85546875" style="7" bestFit="1" customWidth="1"/>
    <col min="13058" max="13058" width="9.28515625" style="7" bestFit="1" customWidth="1"/>
    <col min="13059" max="13059" width="4.85546875" style="7" bestFit="1" customWidth="1"/>
    <col min="13060" max="13060" width="10.28515625" style="7" bestFit="1" customWidth="1"/>
    <col min="13061" max="13062" width="2.28515625" style="7" customWidth="1"/>
    <col min="13063" max="13063" width="7.28515625" style="7" customWidth="1"/>
    <col min="13064" max="13064" width="11.7109375" style="7" customWidth="1"/>
    <col min="13065" max="13065" width="3.5703125" style="7" bestFit="1" customWidth="1"/>
    <col min="13066" max="13066" width="34" style="7" customWidth="1"/>
    <col min="13067" max="13067" width="2.85546875" style="7" customWidth="1"/>
    <col min="13068" max="13068" width="10.42578125" style="7" customWidth="1"/>
    <col min="13069" max="13069" width="2.85546875" style="7" customWidth="1"/>
    <col min="13070" max="13070" width="10.42578125" style="7" customWidth="1"/>
    <col min="13071" max="13071" width="2.28515625" style="7" customWidth="1"/>
    <col min="13072" max="13301" width="10.42578125" style="7"/>
    <col min="13302" max="13302" width="6.140625" style="7" bestFit="1" customWidth="1"/>
    <col min="13303" max="13303" width="4.85546875" style="7" bestFit="1" customWidth="1"/>
    <col min="13304" max="13304" width="12.140625" style="7" bestFit="1" customWidth="1"/>
    <col min="13305" max="13305" width="9.5703125" style="7" bestFit="1" customWidth="1"/>
    <col min="13306" max="13306" width="3.28515625" style="7" customWidth="1"/>
    <col min="13307" max="13307" width="7.28515625" style="7" bestFit="1" customWidth="1"/>
    <col min="13308" max="13308" width="9.5703125" style="7" bestFit="1" customWidth="1"/>
    <col min="13309" max="13309" width="10.7109375" style="7" bestFit="1" customWidth="1"/>
    <col min="13310" max="13310" width="2.28515625" style="7" customWidth="1"/>
    <col min="13311" max="13311" width="9.7109375" style="7" bestFit="1" customWidth="1"/>
    <col min="13312" max="13312" width="3.28515625" style="7" customWidth="1"/>
    <col min="13313" max="13313" width="9.85546875" style="7" bestFit="1" customWidth="1"/>
    <col min="13314" max="13314" width="9.28515625" style="7" bestFit="1" customWidth="1"/>
    <col min="13315" max="13315" width="4.85546875" style="7" bestFit="1" customWidth="1"/>
    <col min="13316" max="13316" width="10.28515625" style="7" bestFit="1" customWidth="1"/>
    <col min="13317" max="13318" width="2.28515625" style="7" customWidth="1"/>
    <col min="13319" max="13319" width="7.28515625" style="7" customWidth="1"/>
    <col min="13320" max="13320" width="11.7109375" style="7" customWidth="1"/>
    <col min="13321" max="13321" width="3.5703125" style="7" bestFit="1" customWidth="1"/>
    <col min="13322" max="13322" width="34" style="7" customWidth="1"/>
    <col min="13323" max="13323" width="2.85546875" style="7" customWidth="1"/>
    <col min="13324" max="13324" width="10.42578125" style="7" customWidth="1"/>
    <col min="13325" max="13325" width="2.85546875" style="7" customWidth="1"/>
    <col min="13326" max="13326" width="10.42578125" style="7" customWidth="1"/>
    <col min="13327" max="13327" width="2.28515625" style="7" customWidth="1"/>
    <col min="13328" max="13557" width="10.42578125" style="7"/>
    <col min="13558" max="13558" width="6.140625" style="7" bestFit="1" customWidth="1"/>
    <col min="13559" max="13559" width="4.85546875" style="7" bestFit="1" customWidth="1"/>
    <col min="13560" max="13560" width="12.140625" style="7" bestFit="1" customWidth="1"/>
    <col min="13561" max="13561" width="9.5703125" style="7" bestFit="1" customWidth="1"/>
    <col min="13562" max="13562" width="3.28515625" style="7" customWidth="1"/>
    <col min="13563" max="13563" width="7.28515625" style="7" bestFit="1" customWidth="1"/>
    <col min="13564" max="13564" width="9.5703125" style="7" bestFit="1" customWidth="1"/>
    <col min="13565" max="13565" width="10.7109375" style="7" bestFit="1" customWidth="1"/>
    <col min="13566" max="13566" width="2.28515625" style="7" customWidth="1"/>
    <col min="13567" max="13567" width="9.7109375" style="7" bestFit="1" customWidth="1"/>
    <col min="13568" max="13568" width="3.28515625" style="7" customWidth="1"/>
    <col min="13569" max="13569" width="9.85546875" style="7" bestFit="1" customWidth="1"/>
    <col min="13570" max="13570" width="9.28515625" style="7" bestFit="1" customWidth="1"/>
    <col min="13571" max="13571" width="4.85546875" style="7" bestFit="1" customWidth="1"/>
    <col min="13572" max="13572" width="10.28515625" style="7" bestFit="1" customWidth="1"/>
    <col min="13573" max="13574" width="2.28515625" style="7" customWidth="1"/>
    <col min="13575" max="13575" width="7.28515625" style="7" customWidth="1"/>
    <col min="13576" max="13576" width="11.7109375" style="7" customWidth="1"/>
    <col min="13577" max="13577" width="3.5703125" style="7" bestFit="1" customWidth="1"/>
    <col min="13578" max="13578" width="34" style="7" customWidth="1"/>
    <col min="13579" max="13579" width="2.85546875" style="7" customWidth="1"/>
    <col min="13580" max="13580" width="10.42578125" style="7" customWidth="1"/>
    <col min="13581" max="13581" width="2.85546875" style="7" customWidth="1"/>
    <col min="13582" max="13582" width="10.42578125" style="7" customWidth="1"/>
    <col min="13583" max="13583" width="2.28515625" style="7" customWidth="1"/>
    <col min="13584" max="13813" width="10.42578125" style="7"/>
    <col min="13814" max="13814" width="6.140625" style="7" bestFit="1" customWidth="1"/>
    <col min="13815" max="13815" width="4.85546875" style="7" bestFit="1" customWidth="1"/>
    <col min="13816" max="13816" width="12.140625" style="7" bestFit="1" customWidth="1"/>
    <col min="13817" max="13817" width="9.5703125" style="7" bestFit="1" customWidth="1"/>
    <col min="13818" max="13818" width="3.28515625" style="7" customWidth="1"/>
    <col min="13819" max="13819" width="7.28515625" style="7" bestFit="1" customWidth="1"/>
    <col min="13820" max="13820" width="9.5703125" style="7" bestFit="1" customWidth="1"/>
    <col min="13821" max="13821" width="10.7109375" style="7" bestFit="1" customWidth="1"/>
    <col min="13822" max="13822" width="2.28515625" style="7" customWidth="1"/>
    <col min="13823" max="13823" width="9.7109375" style="7" bestFit="1" customWidth="1"/>
    <col min="13824" max="13824" width="3.28515625" style="7" customWidth="1"/>
    <col min="13825" max="13825" width="9.85546875" style="7" bestFit="1" customWidth="1"/>
    <col min="13826" max="13826" width="9.28515625" style="7" bestFit="1" customWidth="1"/>
    <col min="13827" max="13827" width="4.85546875" style="7" bestFit="1" customWidth="1"/>
    <col min="13828" max="13828" width="10.28515625" style="7" bestFit="1" customWidth="1"/>
    <col min="13829" max="13830" width="2.28515625" style="7" customWidth="1"/>
    <col min="13831" max="13831" width="7.28515625" style="7" customWidth="1"/>
    <col min="13832" max="13832" width="11.7109375" style="7" customWidth="1"/>
    <col min="13833" max="13833" width="3.5703125" style="7" bestFit="1" customWidth="1"/>
    <col min="13834" max="13834" width="34" style="7" customWidth="1"/>
    <col min="13835" max="13835" width="2.85546875" style="7" customWidth="1"/>
    <col min="13836" max="13836" width="10.42578125" style="7" customWidth="1"/>
    <col min="13837" max="13837" width="2.85546875" style="7" customWidth="1"/>
    <col min="13838" max="13838" width="10.42578125" style="7" customWidth="1"/>
    <col min="13839" max="13839" width="2.28515625" style="7" customWidth="1"/>
    <col min="13840" max="14069" width="10.42578125" style="7"/>
    <col min="14070" max="14070" width="6.140625" style="7" bestFit="1" customWidth="1"/>
    <col min="14071" max="14071" width="4.85546875" style="7" bestFit="1" customWidth="1"/>
    <col min="14072" max="14072" width="12.140625" style="7" bestFit="1" customWidth="1"/>
    <col min="14073" max="14073" width="9.5703125" style="7" bestFit="1" customWidth="1"/>
    <col min="14074" max="14074" width="3.28515625" style="7" customWidth="1"/>
    <col min="14075" max="14075" width="7.28515625" style="7" bestFit="1" customWidth="1"/>
    <col min="14076" max="14076" width="9.5703125" style="7" bestFit="1" customWidth="1"/>
    <col min="14077" max="14077" width="10.7109375" style="7" bestFit="1" customWidth="1"/>
    <col min="14078" max="14078" width="2.28515625" style="7" customWidth="1"/>
    <col min="14079" max="14079" width="9.7109375" style="7" bestFit="1" customWidth="1"/>
    <col min="14080" max="14080" width="3.28515625" style="7" customWidth="1"/>
    <col min="14081" max="14081" width="9.85546875" style="7" bestFit="1" customWidth="1"/>
    <col min="14082" max="14082" width="9.28515625" style="7" bestFit="1" customWidth="1"/>
    <col min="14083" max="14083" width="4.85546875" style="7" bestFit="1" customWidth="1"/>
    <col min="14084" max="14084" width="10.28515625" style="7" bestFit="1" customWidth="1"/>
    <col min="14085" max="14086" width="2.28515625" style="7" customWidth="1"/>
    <col min="14087" max="14087" width="7.28515625" style="7" customWidth="1"/>
    <col min="14088" max="14088" width="11.7109375" style="7" customWidth="1"/>
    <col min="14089" max="14089" width="3.5703125" style="7" bestFit="1" customWidth="1"/>
    <col min="14090" max="14090" width="34" style="7" customWidth="1"/>
    <col min="14091" max="14091" width="2.85546875" style="7" customWidth="1"/>
    <col min="14092" max="14092" width="10.42578125" style="7" customWidth="1"/>
    <col min="14093" max="14093" width="2.85546875" style="7" customWidth="1"/>
    <col min="14094" max="14094" width="10.42578125" style="7" customWidth="1"/>
    <col min="14095" max="14095" width="2.28515625" style="7" customWidth="1"/>
    <col min="14096" max="14325" width="10.42578125" style="7"/>
    <col min="14326" max="14326" width="6.140625" style="7" bestFit="1" customWidth="1"/>
    <col min="14327" max="14327" width="4.85546875" style="7" bestFit="1" customWidth="1"/>
    <col min="14328" max="14328" width="12.140625" style="7" bestFit="1" customWidth="1"/>
    <col min="14329" max="14329" width="9.5703125" style="7" bestFit="1" customWidth="1"/>
    <col min="14330" max="14330" width="3.28515625" style="7" customWidth="1"/>
    <col min="14331" max="14331" width="7.28515625" style="7" bestFit="1" customWidth="1"/>
    <col min="14332" max="14332" width="9.5703125" style="7" bestFit="1" customWidth="1"/>
    <col min="14333" max="14333" width="10.7109375" style="7" bestFit="1" customWidth="1"/>
    <col min="14334" max="14334" width="2.28515625" style="7" customWidth="1"/>
    <col min="14335" max="14335" width="9.7109375" style="7" bestFit="1" customWidth="1"/>
    <col min="14336" max="14336" width="3.28515625" style="7" customWidth="1"/>
    <col min="14337" max="14337" width="9.85546875" style="7" bestFit="1" customWidth="1"/>
    <col min="14338" max="14338" width="9.28515625" style="7" bestFit="1" customWidth="1"/>
    <col min="14339" max="14339" width="4.85546875" style="7" bestFit="1" customWidth="1"/>
    <col min="14340" max="14340" width="10.28515625" style="7" bestFit="1" customWidth="1"/>
    <col min="14341" max="14342" width="2.28515625" style="7" customWidth="1"/>
    <col min="14343" max="14343" width="7.28515625" style="7" customWidth="1"/>
    <col min="14344" max="14344" width="11.7109375" style="7" customWidth="1"/>
    <col min="14345" max="14345" width="3.5703125" style="7" bestFit="1" customWidth="1"/>
    <col min="14346" max="14346" width="34" style="7" customWidth="1"/>
    <col min="14347" max="14347" width="2.85546875" style="7" customWidth="1"/>
    <col min="14348" max="14348" width="10.42578125" style="7" customWidth="1"/>
    <col min="14349" max="14349" width="2.85546875" style="7" customWidth="1"/>
    <col min="14350" max="14350" width="10.42578125" style="7" customWidth="1"/>
    <col min="14351" max="14351" width="2.28515625" style="7" customWidth="1"/>
    <col min="14352" max="14581" width="10.42578125" style="7"/>
    <col min="14582" max="14582" width="6.140625" style="7" bestFit="1" customWidth="1"/>
    <col min="14583" max="14583" width="4.85546875" style="7" bestFit="1" customWidth="1"/>
    <col min="14584" max="14584" width="12.140625" style="7" bestFit="1" customWidth="1"/>
    <col min="14585" max="14585" width="9.5703125" style="7" bestFit="1" customWidth="1"/>
    <col min="14586" max="14586" width="3.28515625" style="7" customWidth="1"/>
    <col min="14587" max="14587" width="7.28515625" style="7" bestFit="1" customWidth="1"/>
    <col min="14588" max="14588" width="9.5703125" style="7" bestFit="1" customWidth="1"/>
    <col min="14589" max="14589" width="10.7109375" style="7" bestFit="1" customWidth="1"/>
    <col min="14590" max="14590" width="2.28515625" style="7" customWidth="1"/>
    <col min="14591" max="14591" width="9.7109375" style="7" bestFit="1" customWidth="1"/>
    <col min="14592" max="14592" width="3.28515625" style="7" customWidth="1"/>
    <col min="14593" max="14593" width="9.85546875" style="7" bestFit="1" customWidth="1"/>
    <col min="14594" max="14594" width="9.28515625" style="7" bestFit="1" customWidth="1"/>
    <col min="14595" max="14595" width="4.85546875" style="7" bestFit="1" customWidth="1"/>
    <col min="14596" max="14596" width="10.28515625" style="7" bestFit="1" customWidth="1"/>
    <col min="14597" max="14598" width="2.28515625" style="7" customWidth="1"/>
    <col min="14599" max="14599" width="7.28515625" style="7" customWidth="1"/>
    <col min="14600" max="14600" width="11.7109375" style="7" customWidth="1"/>
    <col min="14601" max="14601" width="3.5703125" style="7" bestFit="1" customWidth="1"/>
    <col min="14602" max="14602" width="34" style="7" customWidth="1"/>
    <col min="14603" max="14603" width="2.85546875" style="7" customWidth="1"/>
    <col min="14604" max="14604" width="10.42578125" style="7" customWidth="1"/>
    <col min="14605" max="14605" width="2.85546875" style="7" customWidth="1"/>
    <col min="14606" max="14606" width="10.42578125" style="7" customWidth="1"/>
    <col min="14607" max="14607" width="2.28515625" style="7" customWidth="1"/>
    <col min="14608" max="14837" width="10.42578125" style="7"/>
    <col min="14838" max="14838" width="6.140625" style="7" bestFit="1" customWidth="1"/>
    <col min="14839" max="14839" width="4.85546875" style="7" bestFit="1" customWidth="1"/>
    <col min="14840" max="14840" width="12.140625" style="7" bestFit="1" customWidth="1"/>
    <col min="14841" max="14841" width="9.5703125" style="7" bestFit="1" customWidth="1"/>
    <col min="14842" max="14842" width="3.28515625" style="7" customWidth="1"/>
    <col min="14843" max="14843" width="7.28515625" style="7" bestFit="1" customWidth="1"/>
    <col min="14844" max="14844" width="9.5703125" style="7" bestFit="1" customWidth="1"/>
    <col min="14845" max="14845" width="10.7109375" style="7" bestFit="1" customWidth="1"/>
    <col min="14846" max="14846" width="2.28515625" style="7" customWidth="1"/>
    <col min="14847" max="14847" width="9.7109375" style="7" bestFit="1" customWidth="1"/>
    <col min="14848" max="14848" width="3.28515625" style="7" customWidth="1"/>
    <col min="14849" max="14849" width="9.85546875" style="7" bestFit="1" customWidth="1"/>
    <col min="14850" max="14850" width="9.28515625" style="7" bestFit="1" customWidth="1"/>
    <col min="14851" max="14851" width="4.85546875" style="7" bestFit="1" customWidth="1"/>
    <col min="14852" max="14852" width="10.28515625" style="7" bestFit="1" customWidth="1"/>
    <col min="14853" max="14854" width="2.28515625" style="7" customWidth="1"/>
    <col min="14855" max="14855" width="7.28515625" style="7" customWidth="1"/>
    <col min="14856" max="14856" width="11.7109375" style="7" customWidth="1"/>
    <col min="14857" max="14857" width="3.5703125" style="7" bestFit="1" customWidth="1"/>
    <col min="14858" max="14858" width="34" style="7" customWidth="1"/>
    <col min="14859" max="14859" width="2.85546875" style="7" customWidth="1"/>
    <col min="14860" max="14860" width="10.42578125" style="7" customWidth="1"/>
    <col min="14861" max="14861" width="2.85546875" style="7" customWidth="1"/>
    <col min="14862" max="14862" width="10.42578125" style="7" customWidth="1"/>
    <col min="14863" max="14863" width="2.28515625" style="7" customWidth="1"/>
    <col min="14864" max="15093" width="10.42578125" style="7"/>
    <col min="15094" max="15094" width="6.140625" style="7" bestFit="1" customWidth="1"/>
    <col min="15095" max="15095" width="4.85546875" style="7" bestFit="1" customWidth="1"/>
    <col min="15096" max="15096" width="12.140625" style="7" bestFit="1" customWidth="1"/>
    <col min="15097" max="15097" width="9.5703125" style="7" bestFit="1" customWidth="1"/>
    <col min="15098" max="15098" width="3.28515625" style="7" customWidth="1"/>
    <col min="15099" max="15099" width="7.28515625" style="7" bestFit="1" customWidth="1"/>
    <col min="15100" max="15100" width="9.5703125" style="7" bestFit="1" customWidth="1"/>
    <col min="15101" max="15101" width="10.7109375" style="7" bestFit="1" customWidth="1"/>
    <col min="15102" max="15102" width="2.28515625" style="7" customWidth="1"/>
    <col min="15103" max="15103" width="9.7109375" style="7" bestFit="1" customWidth="1"/>
    <col min="15104" max="15104" width="3.28515625" style="7" customWidth="1"/>
    <col min="15105" max="15105" width="9.85546875" style="7" bestFit="1" customWidth="1"/>
    <col min="15106" max="15106" width="9.28515625" style="7" bestFit="1" customWidth="1"/>
    <col min="15107" max="15107" width="4.85546875" style="7" bestFit="1" customWidth="1"/>
    <col min="15108" max="15108" width="10.28515625" style="7" bestFit="1" customWidth="1"/>
    <col min="15109" max="15110" width="2.28515625" style="7" customWidth="1"/>
    <col min="15111" max="15111" width="7.28515625" style="7" customWidth="1"/>
    <col min="15112" max="15112" width="11.7109375" style="7" customWidth="1"/>
    <col min="15113" max="15113" width="3.5703125" style="7" bestFit="1" customWidth="1"/>
    <col min="15114" max="15114" width="34" style="7" customWidth="1"/>
    <col min="15115" max="15115" width="2.85546875" style="7" customWidth="1"/>
    <col min="15116" max="15116" width="10.42578125" style="7" customWidth="1"/>
    <col min="15117" max="15117" width="2.85546875" style="7" customWidth="1"/>
    <col min="15118" max="15118" width="10.42578125" style="7" customWidth="1"/>
    <col min="15119" max="15119" width="2.28515625" style="7" customWidth="1"/>
    <col min="15120" max="15349" width="10.42578125" style="7"/>
    <col min="15350" max="15350" width="6.140625" style="7" bestFit="1" customWidth="1"/>
    <col min="15351" max="15351" width="4.85546875" style="7" bestFit="1" customWidth="1"/>
    <col min="15352" max="15352" width="12.140625" style="7" bestFit="1" customWidth="1"/>
    <col min="15353" max="15353" width="9.5703125" style="7" bestFit="1" customWidth="1"/>
    <col min="15354" max="15354" width="3.28515625" style="7" customWidth="1"/>
    <col min="15355" max="15355" width="7.28515625" style="7" bestFit="1" customWidth="1"/>
    <col min="15356" max="15356" width="9.5703125" style="7" bestFit="1" customWidth="1"/>
    <col min="15357" max="15357" width="10.7109375" style="7" bestFit="1" customWidth="1"/>
    <col min="15358" max="15358" width="2.28515625" style="7" customWidth="1"/>
    <col min="15359" max="15359" width="9.7109375" style="7" bestFit="1" customWidth="1"/>
    <col min="15360" max="15360" width="3.28515625" style="7" customWidth="1"/>
    <col min="15361" max="15361" width="9.85546875" style="7" bestFit="1" customWidth="1"/>
    <col min="15362" max="15362" width="9.28515625" style="7" bestFit="1" customWidth="1"/>
    <col min="15363" max="15363" width="4.85546875" style="7" bestFit="1" customWidth="1"/>
    <col min="15364" max="15364" width="10.28515625" style="7" bestFit="1" customWidth="1"/>
    <col min="15365" max="15366" width="2.28515625" style="7" customWidth="1"/>
    <col min="15367" max="15367" width="7.28515625" style="7" customWidth="1"/>
    <col min="15368" max="15368" width="11.7109375" style="7" customWidth="1"/>
    <col min="15369" max="15369" width="3.5703125" style="7" bestFit="1" customWidth="1"/>
    <col min="15370" max="15370" width="34" style="7" customWidth="1"/>
    <col min="15371" max="15371" width="2.85546875" style="7" customWidth="1"/>
    <col min="15372" max="15372" width="10.42578125" style="7" customWidth="1"/>
    <col min="15373" max="15373" width="2.85546875" style="7" customWidth="1"/>
    <col min="15374" max="15374" width="10.42578125" style="7" customWidth="1"/>
    <col min="15375" max="15375" width="2.28515625" style="7" customWidth="1"/>
    <col min="15376" max="15605" width="10.42578125" style="7"/>
    <col min="15606" max="15606" width="6.140625" style="7" bestFit="1" customWidth="1"/>
    <col min="15607" max="15607" width="4.85546875" style="7" bestFit="1" customWidth="1"/>
    <col min="15608" max="15608" width="12.140625" style="7" bestFit="1" customWidth="1"/>
    <col min="15609" max="15609" width="9.5703125" style="7" bestFit="1" customWidth="1"/>
    <col min="15610" max="15610" width="3.28515625" style="7" customWidth="1"/>
    <col min="15611" max="15611" width="7.28515625" style="7" bestFit="1" customWidth="1"/>
    <col min="15612" max="15612" width="9.5703125" style="7" bestFit="1" customWidth="1"/>
    <col min="15613" max="15613" width="10.7109375" style="7" bestFit="1" customWidth="1"/>
    <col min="15614" max="15614" width="2.28515625" style="7" customWidth="1"/>
    <col min="15615" max="15615" width="9.7109375" style="7" bestFit="1" customWidth="1"/>
    <col min="15616" max="15616" width="3.28515625" style="7" customWidth="1"/>
    <col min="15617" max="15617" width="9.85546875" style="7" bestFit="1" customWidth="1"/>
    <col min="15618" max="15618" width="9.28515625" style="7" bestFit="1" customWidth="1"/>
    <col min="15619" max="15619" width="4.85546875" style="7" bestFit="1" customWidth="1"/>
    <col min="15620" max="15620" width="10.28515625" style="7" bestFit="1" customWidth="1"/>
    <col min="15621" max="15622" width="2.28515625" style="7" customWidth="1"/>
    <col min="15623" max="15623" width="7.28515625" style="7" customWidth="1"/>
    <col min="15624" max="15624" width="11.7109375" style="7" customWidth="1"/>
    <col min="15625" max="15625" width="3.5703125" style="7" bestFit="1" customWidth="1"/>
    <col min="15626" max="15626" width="34" style="7" customWidth="1"/>
    <col min="15627" max="15627" width="2.85546875" style="7" customWidth="1"/>
    <col min="15628" max="15628" width="10.42578125" style="7" customWidth="1"/>
    <col min="15629" max="15629" width="2.85546875" style="7" customWidth="1"/>
    <col min="15630" max="15630" width="10.42578125" style="7" customWidth="1"/>
    <col min="15631" max="15631" width="2.28515625" style="7" customWidth="1"/>
    <col min="15632" max="15861" width="10.42578125" style="7"/>
    <col min="15862" max="15862" width="6.140625" style="7" bestFit="1" customWidth="1"/>
    <col min="15863" max="15863" width="4.85546875" style="7" bestFit="1" customWidth="1"/>
    <col min="15864" max="15864" width="12.140625" style="7" bestFit="1" customWidth="1"/>
    <col min="15865" max="15865" width="9.5703125" style="7" bestFit="1" customWidth="1"/>
    <col min="15866" max="15866" width="3.28515625" style="7" customWidth="1"/>
    <col min="15867" max="15867" width="7.28515625" style="7" bestFit="1" customWidth="1"/>
    <col min="15868" max="15868" width="9.5703125" style="7" bestFit="1" customWidth="1"/>
    <col min="15869" max="15869" width="10.7109375" style="7" bestFit="1" customWidth="1"/>
    <col min="15870" max="15870" width="2.28515625" style="7" customWidth="1"/>
    <col min="15871" max="15871" width="9.7109375" style="7" bestFit="1" customWidth="1"/>
    <col min="15872" max="15872" width="3.28515625" style="7" customWidth="1"/>
    <col min="15873" max="15873" width="9.85546875" style="7" bestFit="1" customWidth="1"/>
    <col min="15874" max="15874" width="9.28515625" style="7" bestFit="1" customWidth="1"/>
    <col min="15875" max="15875" width="4.85546875" style="7" bestFit="1" customWidth="1"/>
    <col min="15876" max="15876" width="10.28515625" style="7" bestFit="1" customWidth="1"/>
    <col min="15877" max="15878" width="2.28515625" style="7" customWidth="1"/>
    <col min="15879" max="15879" width="7.28515625" style="7" customWidth="1"/>
    <col min="15880" max="15880" width="11.7109375" style="7" customWidth="1"/>
    <col min="15881" max="15881" width="3.5703125" style="7" bestFit="1" customWidth="1"/>
    <col min="15882" max="15882" width="34" style="7" customWidth="1"/>
    <col min="15883" max="15883" width="2.85546875" style="7" customWidth="1"/>
    <col min="15884" max="15884" width="10.42578125" style="7" customWidth="1"/>
    <col min="15885" max="15885" width="2.85546875" style="7" customWidth="1"/>
    <col min="15886" max="15886" width="10.42578125" style="7" customWidth="1"/>
    <col min="15887" max="15887" width="2.28515625" style="7" customWidth="1"/>
    <col min="15888" max="16117" width="10.42578125" style="7"/>
    <col min="16118" max="16118" width="6.140625" style="7" bestFit="1" customWidth="1"/>
    <col min="16119" max="16119" width="4.85546875" style="7" bestFit="1" customWidth="1"/>
    <col min="16120" max="16120" width="12.140625" style="7" bestFit="1" customWidth="1"/>
    <col min="16121" max="16121" width="9.5703125" style="7" bestFit="1" customWidth="1"/>
    <col min="16122" max="16122" width="3.28515625" style="7" customWidth="1"/>
    <col min="16123" max="16123" width="7.28515625" style="7" bestFit="1" customWidth="1"/>
    <col min="16124" max="16124" width="9.5703125" style="7" bestFit="1" customWidth="1"/>
    <col min="16125" max="16125" width="10.7109375" style="7" bestFit="1" customWidth="1"/>
    <col min="16126" max="16126" width="2.28515625" style="7" customWidth="1"/>
    <col min="16127" max="16127" width="9.7109375" style="7" bestFit="1" customWidth="1"/>
    <col min="16128" max="16128" width="3.28515625" style="7" customWidth="1"/>
    <col min="16129" max="16129" width="9.85546875" style="7" bestFit="1" customWidth="1"/>
    <col min="16130" max="16130" width="9.28515625" style="7" bestFit="1" customWidth="1"/>
    <col min="16131" max="16131" width="4.85546875" style="7" bestFit="1" customWidth="1"/>
    <col min="16132" max="16132" width="10.28515625" style="7" bestFit="1" customWidth="1"/>
    <col min="16133" max="16134" width="2.28515625" style="7" customWidth="1"/>
    <col min="16135" max="16135" width="7.28515625" style="7" customWidth="1"/>
    <col min="16136" max="16136" width="11.7109375" style="7" customWidth="1"/>
    <col min="16137" max="16137" width="3.5703125" style="7" bestFit="1" customWidth="1"/>
    <col min="16138" max="16138" width="34" style="7" customWidth="1"/>
    <col min="16139" max="16139" width="2.85546875" style="7" customWidth="1"/>
    <col min="16140" max="16140" width="10.42578125" style="7" customWidth="1"/>
    <col min="16141" max="16141" width="2.85546875" style="7" customWidth="1"/>
    <col min="16142" max="16142" width="10.42578125" style="7" customWidth="1"/>
    <col min="16143" max="16143" width="2.28515625" style="7" customWidth="1"/>
    <col min="16144" max="16384" width="10.42578125" style="7"/>
  </cols>
  <sheetData>
    <row r="1" spans="1:15" ht="18.75" thickBot="1" x14ac:dyDescent="0.3">
      <c r="A1" s="122" t="s">
        <v>212</v>
      </c>
      <c r="B1" s="122"/>
      <c r="C1" s="122"/>
      <c r="D1" s="122"/>
      <c r="E1" s="122"/>
      <c r="F1" s="122"/>
      <c r="G1" s="122"/>
      <c r="H1" s="122"/>
      <c r="J1" s="150" t="s">
        <v>213</v>
      </c>
      <c r="K1" s="151"/>
      <c r="L1" s="152"/>
      <c r="M1" s="152"/>
      <c r="N1" s="152"/>
      <c r="O1" s="153"/>
    </row>
    <row r="2" spans="1:15" s="68" customFormat="1" ht="39" thickBot="1" x14ac:dyDescent="0.25">
      <c r="A2" s="154" t="s">
        <v>140</v>
      </c>
      <c r="B2" s="155" t="s">
        <v>22</v>
      </c>
      <c r="C2" s="155" t="s">
        <v>294</v>
      </c>
      <c r="D2" s="155" t="s">
        <v>295</v>
      </c>
      <c r="E2" s="156" t="s">
        <v>143</v>
      </c>
      <c r="F2" s="155" t="s">
        <v>144</v>
      </c>
      <c r="G2" s="155" t="s">
        <v>214</v>
      </c>
      <c r="H2" s="157" t="s">
        <v>146</v>
      </c>
      <c r="J2" s="158" t="s">
        <v>140</v>
      </c>
      <c r="K2" s="159" t="s">
        <v>143</v>
      </c>
      <c r="L2" s="160" t="s">
        <v>291</v>
      </c>
      <c r="M2" s="160" t="s">
        <v>215</v>
      </c>
      <c r="N2" s="160" t="s">
        <v>22</v>
      </c>
      <c r="O2" s="161" t="s">
        <v>146</v>
      </c>
    </row>
    <row r="3" spans="1:15" x14ac:dyDescent="0.2">
      <c r="A3" s="271" t="s">
        <v>147</v>
      </c>
      <c r="B3" s="272"/>
      <c r="C3" s="272"/>
      <c r="D3" s="272"/>
      <c r="E3" s="272"/>
      <c r="F3" s="272"/>
      <c r="G3" s="273"/>
      <c r="H3" s="162">
        <v>3538.32</v>
      </c>
      <c r="J3" s="163"/>
      <c r="K3" s="264"/>
      <c r="L3" s="164"/>
      <c r="M3" s="165"/>
      <c r="N3" s="166">
        <f>B4</f>
        <v>39203</v>
      </c>
      <c r="O3" s="167">
        <v>3211.2</v>
      </c>
    </row>
    <row r="4" spans="1:15" x14ac:dyDescent="0.2">
      <c r="A4" s="168">
        <v>1256</v>
      </c>
      <c r="B4" s="169">
        <v>39203</v>
      </c>
      <c r="C4" s="170" t="s">
        <v>216</v>
      </c>
      <c r="D4" s="171">
        <v>108.5</v>
      </c>
      <c r="E4" s="171" t="s">
        <v>279</v>
      </c>
      <c r="F4" s="169"/>
      <c r="G4" s="171"/>
      <c r="H4" s="172">
        <f t="shared" ref="H4:H14" si="0">H3+G4-D4</f>
        <v>3429.82</v>
      </c>
      <c r="J4" s="173" t="str">
        <f>A5</f>
        <v>e</v>
      </c>
      <c r="K4" s="265" t="s">
        <v>279</v>
      </c>
      <c r="L4" s="174">
        <f>D5</f>
        <v>75</v>
      </c>
      <c r="M4" s="175"/>
      <c r="N4" s="176">
        <f>N3+2</f>
        <v>39205</v>
      </c>
      <c r="O4" s="177">
        <f t="shared" ref="O4:O13" si="1">O3+M4-L4</f>
        <v>3136.2</v>
      </c>
    </row>
    <row r="5" spans="1:15" x14ac:dyDescent="0.2">
      <c r="A5" s="168" t="s">
        <v>264</v>
      </c>
      <c r="B5" s="169">
        <f>B4+1</f>
        <v>39204</v>
      </c>
      <c r="C5" s="170" t="s">
        <v>217</v>
      </c>
      <c r="D5" s="171">
        <v>75</v>
      </c>
      <c r="E5" s="171" t="s">
        <v>279</v>
      </c>
      <c r="F5" s="169"/>
      <c r="G5" s="171"/>
      <c r="H5" s="172">
        <f t="shared" si="0"/>
        <v>3354.82</v>
      </c>
      <c r="J5" s="173"/>
      <c r="K5" s="265" t="s">
        <v>279</v>
      </c>
      <c r="L5" s="174"/>
      <c r="M5" s="174">
        <f>G7</f>
        <v>1201.1199999999999</v>
      </c>
      <c r="N5" s="176">
        <f>F7+2</f>
        <v>39214</v>
      </c>
      <c r="O5" s="177">
        <f t="shared" si="1"/>
        <v>4337.32</v>
      </c>
    </row>
    <row r="6" spans="1:15" x14ac:dyDescent="0.2">
      <c r="A6" s="168">
        <f>A4+1</f>
        <v>1257</v>
      </c>
      <c r="B6" s="169">
        <f>B5+6</f>
        <v>39210</v>
      </c>
      <c r="C6" s="170" t="s">
        <v>218</v>
      </c>
      <c r="D6" s="171">
        <v>218.62</v>
      </c>
      <c r="E6" s="171" t="s">
        <v>279</v>
      </c>
      <c r="F6" s="169"/>
      <c r="G6" s="171"/>
      <c r="H6" s="172">
        <f t="shared" si="0"/>
        <v>3136.2000000000003</v>
      </c>
      <c r="J6" s="173" t="str">
        <f>A8</f>
        <v>e</v>
      </c>
      <c r="K6" s="265" t="s">
        <v>279</v>
      </c>
      <c r="L6" s="174">
        <f>D8</f>
        <v>836.15</v>
      </c>
      <c r="M6" s="175"/>
      <c r="N6" s="176">
        <f>N5+4</f>
        <v>39218</v>
      </c>
      <c r="O6" s="177">
        <f t="shared" si="1"/>
        <v>3501.1699999999996</v>
      </c>
    </row>
    <row r="7" spans="1:15" x14ac:dyDescent="0.2">
      <c r="A7" s="168"/>
      <c r="B7" s="169"/>
      <c r="C7" s="170" t="s">
        <v>152</v>
      </c>
      <c r="D7" s="171"/>
      <c r="E7" s="171" t="s">
        <v>279</v>
      </c>
      <c r="F7" s="169">
        <f>B6+2</f>
        <v>39212</v>
      </c>
      <c r="G7" s="171">
        <v>1201.1199999999999</v>
      </c>
      <c r="H7" s="172">
        <f t="shared" si="0"/>
        <v>4337.32</v>
      </c>
      <c r="J7" s="173">
        <f>A9</f>
        <v>1258</v>
      </c>
      <c r="K7" s="265" t="s">
        <v>279</v>
      </c>
      <c r="L7" s="174">
        <f>D9</f>
        <v>400</v>
      </c>
      <c r="M7" s="175"/>
      <c r="N7" s="176">
        <f>N6+2</f>
        <v>39220</v>
      </c>
      <c r="O7" s="177">
        <f t="shared" si="1"/>
        <v>3101.1699999999996</v>
      </c>
    </row>
    <row r="8" spans="1:15" x14ac:dyDescent="0.2">
      <c r="A8" s="168" t="s">
        <v>264</v>
      </c>
      <c r="B8" s="169">
        <f>F7+5</f>
        <v>39217</v>
      </c>
      <c r="C8" s="170" t="s">
        <v>219</v>
      </c>
      <c r="D8" s="171">
        <v>836.15</v>
      </c>
      <c r="E8" s="171" t="s">
        <v>279</v>
      </c>
      <c r="F8" s="169"/>
      <c r="G8" s="171"/>
      <c r="H8" s="172">
        <f t="shared" si="0"/>
        <v>3501.1699999999996</v>
      </c>
      <c r="J8" s="173" t="s">
        <v>220</v>
      </c>
      <c r="K8" s="265"/>
      <c r="L8" s="175">
        <v>49.07</v>
      </c>
      <c r="M8" s="175"/>
      <c r="N8" s="176">
        <f>N7</f>
        <v>39220</v>
      </c>
      <c r="O8" s="177">
        <f t="shared" si="1"/>
        <v>3052.0999999999995</v>
      </c>
    </row>
    <row r="9" spans="1:15" x14ac:dyDescent="0.2">
      <c r="A9" s="168">
        <f>A6+1</f>
        <v>1258</v>
      </c>
      <c r="B9" s="169">
        <f>B8+1</f>
        <v>39218</v>
      </c>
      <c r="C9" s="170" t="s">
        <v>221</v>
      </c>
      <c r="D9" s="171">
        <v>400</v>
      </c>
      <c r="E9" s="171" t="s">
        <v>279</v>
      </c>
      <c r="F9" s="169"/>
      <c r="G9" s="171"/>
      <c r="H9" s="172">
        <f t="shared" si="0"/>
        <v>3101.1699999999996</v>
      </c>
      <c r="J9" s="173">
        <f>A11</f>
        <v>1260</v>
      </c>
      <c r="K9" s="265" t="s">
        <v>279</v>
      </c>
      <c r="L9" s="174">
        <f>D11</f>
        <v>60.01</v>
      </c>
      <c r="M9" s="175"/>
      <c r="N9" s="176">
        <f>N8+5</f>
        <v>39225</v>
      </c>
      <c r="O9" s="177">
        <f t="shared" si="1"/>
        <v>2992.0899999999992</v>
      </c>
    </row>
    <row r="10" spans="1:15" x14ac:dyDescent="0.2">
      <c r="A10" s="168">
        <f>A9+1</f>
        <v>1259</v>
      </c>
      <c r="B10" s="169">
        <f>B9+2</f>
        <v>39220</v>
      </c>
      <c r="C10" s="170" t="s">
        <v>222</v>
      </c>
      <c r="D10" s="171">
        <v>25.33</v>
      </c>
      <c r="E10" s="171"/>
      <c r="F10" s="169"/>
      <c r="G10" s="171"/>
      <c r="H10" s="172">
        <f t="shared" si="0"/>
        <v>3075.8399999999997</v>
      </c>
      <c r="J10" s="173" t="s">
        <v>223</v>
      </c>
      <c r="K10" s="265" t="s">
        <v>279</v>
      </c>
      <c r="L10" s="174">
        <f>D14</f>
        <v>40</v>
      </c>
      <c r="M10" s="175"/>
      <c r="N10" s="176">
        <f>B14</f>
        <v>39228</v>
      </c>
      <c r="O10" s="177">
        <f t="shared" si="1"/>
        <v>2952.0899999999992</v>
      </c>
    </row>
    <row r="11" spans="1:15" x14ac:dyDescent="0.2">
      <c r="A11" s="168">
        <f>A10+1</f>
        <v>1260</v>
      </c>
      <c r="B11" s="169">
        <f>B10+5</f>
        <v>39225</v>
      </c>
      <c r="C11" s="170" t="s">
        <v>224</v>
      </c>
      <c r="D11" s="171">
        <v>60.01</v>
      </c>
      <c r="E11" s="171" t="s">
        <v>279</v>
      </c>
      <c r="F11" s="169"/>
      <c r="G11" s="171"/>
      <c r="H11" s="172">
        <f t="shared" si="0"/>
        <v>3015.8299999999995</v>
      </c>
      <c r="J11" s="173" t="s">
        <v>225</v>
      </c>
      <c r="K11" s="265"/>
      <c r="L11" s="175"/>
      <c r="M11" s="175">
        <v>3.22</v>
      </c>
      <c r="N11" s="176">
        <f>EOMONTH(N10,0)</f>
        <v>39233</v>
      </c>
      <c r="O11" s="177">
        <f t="shared" si="1"/>
        <v>2955.309999999999</v>
      </c>
    </row>
    <row r="12" spans="1:15" x14ac:dyDescent="0.2">
      <c r="A12" s="168">
        <f>A11+1</f>
        <v>1261</v>
      </c>
      <c r="B12" s="169">
        <f>B11+1</f>
        <v>39226</v>
      </c>
      <c r="C12" s="170" t="s">
        <v>226</v>
      </c>
      <c r="D12" s="171">
        <v>97.37</v>
      </c>
      <c r="E12" s="171"/>
      <c r="F12" s="169"/>
      <c r="G12" s="171"/>
      <c r="H12" s="172">
        <f t="shared" si="0"/>
        <v>2918.4599999999996</v>
      </c>
      <c r="J12" s="173" t="s">
        <v>227</v>
      </c>
      <c r="K12" s="265"/>
      <c r="L12" s="174">
        <v>7.6</v>
      </c>
      <c r="M12" s="175"/>
      <c r="N12" s="176">
        <f t="shared" ref="N12:N13" si="2">EOMONTH(N11,0)</f>
        <v>39233</v>
      </c>
      <c r="O12" s="177">
        <f t="shared" si="1"/>
        <v>2947.7099999999991</v>
      </c>
    </row>
    <row r="13" spans="1:15" x14ac:dyDescent="0.2">
      <c r="A13" s="168"/>
      <c r="B13" s="169"/>
      <c r="C13" s="170" t="s">
        <v>152</v>
      </c>
      <c r="D13" s="171"/>
      <c r="E13" s="171"/>
      <c r="F13" s="169">
        <f>B12+2</f>
        <v>39228</v>
      </c>
      <c r="G13" s="171">
        <v>865.5</v>
      </c>
      <c r="H13" s="172">
        <f t="shared" si="0"/>
        <v>3783.9599999999996</v>
      </c>
      <c r="J13" s="173" t="s">
        <v>228</v>
      </c>
      <c r="K13" s="265"/>
      <c r="L13" s="174">
        <v>12</v>
      </c>
      <c r="M13" s="175"/>
      <c r="N13" s="176">
        <f t="shared" si="2"/>
        <v>39233</v>
      </c>
      <c r="O13" s="177">
        <f t="shared" si="1"/>
        <v>2935.7099999999991</v>
      </c>
    </row>
    <row r="14" spans="1:15" x14ac:dyDescent="0.2">
      <c r="A14" s="168" t="s">
        <v>223</v>
      </c>
      <c r="B14" s="169">
        <f>F13</f>
        <v>39228</v>
      </c>
      <c r="C14" s="170"/>
      <c r="D14" s="171">
        <v>40</v>
      </c>
      <c r="E14" s="171" t="s">
        <v>279</v>
      </c>
      <c r="F14" s="169"/>
      <c r="G14" s="171"/>
      <c r="H14" s="172">
        <f t="shared" si="0"/>
        <v>3743.9599999999996</v>
      </c>
      <c r="J14" s="173"/>
      <c r="K14" s="265"/>
      <c r="L14" s="174"/>
      <c r="M14" s="175"/>
      <c r="N14" s="176"/>
      <c r="O14" s="177"/>
    </row>
    <row r="15" spans="1:15" ht="10.5" customHeight="1" x14ac:dyDescent="0.2">
      <c r="A15" s="168"/>
      <c r="B15" s="169"/>
      <c r="C15" s="170"/>
      <c r="D15" s="171"/>
      <c r="E15" s="171"/>
      <c r="F15" s="169"/>
      <c r="G15" s="171"/>
      <c r="H15" s="172"/>
      <c r="J15" s="173"/>
      <c r="K15" s="265"/>
      <c r="L15" s="174"/>
      <c r="M15" s="175"/>
      <c r="N15" s="176"/>
      <c r="O15" s="177"/>
    </row>
    <row r="16" spans="1:15" ht="13.5" thickBot="1" x14ac:dyDescent="0.25">
      <c r="A16" s="168"/>
      <c r="B16" s="169"/>
      <c r="C16" s="170"/>
      <c r="D16" s="171"/>
      <c r="E16" s="171"/>
      <c r="F16" s="169"/>
      <c r="G16" s="171"/>
      <c r="H16" s="172"/>
      <c r="J16" s="178"/>
      <c r="K16" s="266"/>
      <c r="L16" s="179"/>
      <c r="M16" s="179"/>
      <c r="N16" s="180"/>
      <c r="O16" s="181"/>
    </row>
    <row r="17" spans="1:25" ht="13.5" thickBot="1" x14ac:dyDescent="0.25"/>
    <row r="18" spans="1:25" x14ac:dyDescent="0.2">
      <c r="A18" s="7" t="s">
        <v>329</v>
      </c>
      <c r="H18" s="202">
        <f>G13</f>
        <v>865.5</v>
      </c>
      <c r="J18" s="7" t="s">
        <v>324</v>
      </c>
      <c r="N18" s="201">
        <f>M11</f>
        <v>3.22</v>
      </c>
      <c r="P18" s="44"/>
      <c r="Q18" s="45"/>
      <c r="R18" s="45"/>
      <c r="S18" s="45"/>
      <c r="T18" s="45"/>
      <c r="U18" s="45"/>
      <c r="V18" s="45"/>
      <c r="W18" s="45"/>
      <c r="X18" s="45"/>
      <c r="Y18" s="46"/>
    </row>
    <row r="19" spans="1:25" ht="22.5" x14ac:dyDescent="0.2">
      <c r="A19" s="7" t="s">
        <v>330</v>
      </c>
      <c r="H19" s="202">
        <f>D10+D12</f>
        <v>122.7</v>
      </c>
      <c r="J19" s="7" t="s">
        <v>325</v>
      </c>
      <c r="N19" s="202">
        <f>L8+L12+L13</f>
        <v>68.67</v>
      </c>
      <c r="P19" s="47"/>
      <c r="Q19" s="182" t="s">
        <v>229</v>
      </c>
      <c r="R19" s="182"/>
      <c r="S19" s="183" t="s">
        <v>230</v>
      </c>
      <c r="T19" s="184"/>
      <c r="U19" s="184"/>
      <c r="V19" s="184"/>
      <c r="W19" s="184"/>
      <c r="X19" s="184"/>
      <c r="Y19" s="53"/>
    </row>
    <row r="20" spans="1:25" x14ac:dyDescent="0.2">
      <c r="P20" s="47"/>
      <c r="Q20" s="185" t="s">
        <v>231</v>
      </c>
      <c r="R20" s="185" t="s">
        <v>25</v>
      </c>
      <c r="S20" s="48"/>
      <c r="T20" s="48"/>
      <c r="U20" s="48"/>
      <c r="V20" s="48"/>
      <c r="W20" s="48"/>
      <c r="X20" s="48"/>
      <c r="Y20" s="53"/>
    </row>
    <row r="21" spans="1:25" x14ac:dyDescent="0.2">
      <c r="P21" s="47"/>
      <c r="Q21" s="186"/>
      <c r="R21" s="186"/>
      <c r="S21" s="187">
        <v>1</v>
      </c>
      <c r="T21" s="48" t="s">
        <v>232</v>
      </c>
      <c r="U21" s="48"/>
      <c r="V21" s="48"/>
      <c r="W21" s="48"/>
      <c r="X21" s="188">
        <f>O13</f>
        <v>2935.7099999999991</v>
      </c>
      <c r="Y21" s="53"/>
    </row>
    <row r="22" spans="1:25" x14ac:dyDescent="0.2">
      <c r="P22" s="47"/>
      <c r="Q22" s="186"/>
      <c r="R22" s="186"/>
      <c r="S22" s="187"/>
      <c r="T22" s="48"/>
      <c r="U22" s="48"/>
      <c r="V22" s="48"/>
      <c r="W22" s="48"/>
      <c r="X22" s="189"/>
      <c r="Y22" s="53"/>
    </row>
    <row r="23" spans="1:25" x14ac:dyDescent="0.2">
      <c r="P23" s="47"/>
      <c r="Q23" s="186"/>
      <c r="R23" s="186"/>
      <c r="S23" s="187">
        <v>2</v>
      </c>
      <c r="T23" s="48" t="s">
        <v>233</v>
      </c>
      <c r="U23" s="48"/>
      <c r="V23" s="48"/>
      <c r="W23" s="48" t="s">
        <v>234</v>
      </c>
      <c r="X23" s="190">
        <f>H18</f>
        <v>865.5</v>
      </c>
      <c r="Y23" s="53"/>
    </row>
    <row r="24" spans="1:25" x14ac:dyDescent="0.2">
      <c r="P24" s="47"/>
      <c r="Q24" s="186"/>
      <c r="R24" s="186"/>
      <c r="S24" s="187"/>
      <c r="T24" s="48" t="s">
        <v>235</v>
      </c>
      <c r="U24" s="48"/>
      <c r="V24" s="48"/>
      <c r="W24" s="48" t="s">
        <v>234</v>
      </c>
      <c r="X24" s="190"/>
      <c r="Y24" s="53"/>
    </row>
    <row r="25" spans="1:25" x14ac:dyDescent="0.2">
      <c r="P25" s="47"/>
      <c r="Q25" s="186"/>
      <c r="R25" s="186"/>
      <c r="S25" s="187"/>
      <c r="T25" s="48"/>
      <c r="U25" s="48"/>
      <c r="V25" s="48"/>
      <c r="W25" s="48" t="s">
        <v>234</v>
      </c>
      <c r="X25" s="190"/>
      <c r="Y25" s="53"/>
    </row>
    <row r="26" spans="1:25" x14ac:dyDescent="0.2">
      <c r="P26" s="47"/>
      <c r="Q26" s="186"/>
      <c r="R26" s="186"/>
      <c r="S26" s="187"/>
      <c r="T26" s="48"/>
      <c r="U26" s="48"/>
      <c r="V26" s="48"/>
      <c r="W26" s="48" t="s">
        <v>234</v>
      </c>
      <c r="X26" s="190"/>
      <c r="Y26" s="53"/>
    </row>
    <row r="27" spans="1:25" x14ac:dyDescent="0.2">
      <c r="P27" s="47"/>
      <c r="Q27" s="186"/>
      <c r="R27" s="186"/>
      <c r="S27" s="187">
        <v>3</v>
      </c>
      <c r="T27" s="48" t="s">
        <v>236</v>
      </c>
      <c r="U27" s="48"/>
      <c r="V27" s="48"/>
      <c r="W27" s="48"/>
      <c r="X27" s="189"/>
      <c r="Y27" s="53"/>
    </row>
    <row r="28" spans="1:25" x14ac:dyDescent="0.2">
      <c r="P28" s="47"/>
      <c r="Q28" s="186"/>
      <c r="R28" s="186"/>
      <c r="S28" s="187"/>
      <c r="T28" s="191" t="s">
        <v>237</v>
      </c>
      <c r="U28" s="191"/>
      <c r="V28" s="48"/>
      <c r="W28" s="48"/>
      <c r="X28" s="192">
        <f>SUM(X21:X26)</f>
        <v>3801.2099999999991</v>
      </c>
      <c r="Y28" s="53"/>
    </row>
    <row r="29" spans="1:25" x14ac:dyDescent="0.2">
      <c r="P29" s="47"/>
      <c r="Q29" s="186"/>
      <c r="R29" s="186"/>
      <c r="S29" s="187">
        <v>4</v>
      </c>
      <c r="T29" s="48" t="s">
        <v>238</v>
      </c>
      <c r="U29" s="48"/>
      <c r="V29" s="48"/>
      <c r="W29" s="48" t="s">
        <v>239</v>
      </c>
      <c r="X29" s="193">
        <f>H19</f>
        <v>122.7</v>
      </c>
      <c r="Y29" s="53"/>
    </row>
    <row r="30" spans="1:25" ht="13.5" thickBot="1" x14ac:dyDescent="0.25">
      <c r="P30" s="47"/>
      <c r="Q30" s="186"/>
      <c r="R30" s="186"/>
      <c r="S30" s="187">
        <v>5</v>
      </c>
      <c r="T30" s="48" t="s">
        <v>240</v>
      </c>
      <c r="U30" s="48"/>
      <c r="V30" s="48"/>
      <c r="W30" s="48"/>
      <c r="X30" s="194">
        <f>X28-X29</f>
        <v>3678.5099999999993</v>
      </c>
      <c r="Y30" s="53"/>
    </row>
    <row r="31" spans="1:25" ht="10.5" customHeight="1" thickTop="1" x14ac:dyDescent="0.2">
      <c r="P31" s="47"/>
      <c r="Q31" s="186"/>
      <c r="R31" s="186"/>
      <c r="S31" s="48"/>
      <c r="T31" s="48"/>
      <c r="U31" s="48"/>
      <c r="V31" s="48"/>
      <c r="W31" s="48"/>
      <c r="X31" s="48"/>
      <c r="Y31" s="53"/>
    </row>
    <row r="32" spans="1:25" x14ac:dyDescent="0.2">
      <c r="P32" s="47"/>
      <c r="Q32" s="186" t="s">
        <v>100</v>
      </c>
      <c r="R32" s="195"/>
      <c r="S32" s="48"/>
      <c r="T32" s="48"/>
      <c r="U32" s="48"/>
      <c r="V32" s="48"/>
      <c r="W32" s="48"/>
      <c r="X32" s="48"/>
      <c r="Y32" s="53"/>
    </row>
    <row r="33" spans="16:25" x14ac:dyDescent="0.2">
      <c r="P33" s="47"/>
      <c r="Q33" s="48"/>
      <c r="R33" s="48"/>
      <c r="S33" s="48"/>
      <c r="T33" s="48"/>
      <c r="U33" s="48"/>
      <c r="V33" s="48"/>
      <c r="W33" s="48"/>
      <c r="X33" s="48"/>
      <c r="Y33" s="53"/>
    </row>
    <row r="34" spans="16:25" x14ac:dyDescent="0.2">
      <c r="P34" s="47"/>
      <c r="Q34" s="183" t="s">
        <v>241</v>
      </c>
      <c r="R34" s="184"/>
      <c r="S34" s="184"/>
      <c r="T34" s="184"/>
      <c r="U34" s="184"/>
      <c r="V34" s="48"/>
      <c r="W34" s="48"/>
      <c r="X34" s="48"/>
      <c r="Y34" s="53"/>
    </row>
    <row r="35" spans="16:25" x14ac:dyDescent="0.2">
      <c r="P35" s="47"/>
      <c r="Q35" s="187">
        <v>6</v>
      </c>
      <c r="R35" s="48" t="s">
        <v>242</v>
      </c>
      <c r="S35" s="48"/>
      <c r="T35" s="48"/>
      <c r="U35" s="48"/>
      <c r="V35" s="188">
        <f>H14</f>
        <v>3743.9599999999996</v>
      </c>
      <c r="W35" s="189"/>
      <c r="X35" s="48"/>
      <c r="Y35" s="53"/>
    </row>
    <row r="36" spans="16:25" ht="38.25" x14ac:dyDescent="0.2">
      <c r="P36" s="47"/>
      <c r="Q36" s="187">
        <v>7</v>
      </c>
      <c r="R36" s="184" t="s">
        <v>243</v>
      </c>
      <c r="S36" s="184"/>
      <c r="T36" s="184"/>
      <c r="U36" s="184" t="s">
        <v>239</v>
      </c>
      <c r="V36" s="51">
        <f>N19</f>
        <v>68.67</v>
      </c>
      <c r="W36" s="189"/>
      <c r="X36" s="48"/>
      <c r="Y36" s="53"/>
    </row>
    <row r="37" spans="16:25" x14ac:dyDescent="0.2">
      <c r="P37" s="47"/>
      <c r="Q37" s="187">
        <v>8</v>
      </c>
      <c r="R37" s="48" t="s">
        <v>244</v>
      </c>
      <c r="S37" s="48"/>
      <c r="T37" s="48"/>
      <c r="U37" s="48"/>
      <c r="V37" s="51">
        <f>V35-V36</f>
        <v>3675.2899999999995</v>
      </c>
      <c r="W37" s="189"/>
      <c r="X37" s="48"/>
      <c r="Y37" s="53"/>
    </row>
    <row r="38" spans="16:25" x14ac:dyDescent="0.2">
      <c r="P38" s="47"/>
      <c r="Q38" s="187">
        <v>9</v>
      </c>
      <c r="R38" s="48" t="s">
        <v>245</v>
      </c>
      <c r="S38" s="48"/>
      <c r="T38" s="48"/>
      <c r="U38" s="48" t="s">
        <v>234</v>
      </c>
      <c r="V38" s="51">
        <f>N18</f>
        <v>3.22</v>
      </c>
      <c r="W38" s="189"/>
      <c r="X38" s="48"/>
      <c r="Y38" s="53"/>
    </row>
    <row r="39" spans="16:25" ht="13.5" thickBot="1" x14ac:dyDescent="0.25">
      <c r="P39" s="47"/>
      <c r="Q39" s="187">
        <v>10</v>
      </c>
      <c r="R39" s="48" t="s">
        <v>246</v>
      </c>
      <c r="S39" s="48"/>
      <c r="T39" s="48"/>
      <c r="U39" s="48"/>
      <c r="V39" s="194">
        <f>SUM(V37:V38)</f>
        <v>3678.5099999999993</v>
      </c>
      <c r="W39" s="189"/>
      <c r="X39" s="48"/>
      <c r="Y39" s="53"/>
    </row>
    <row r="40" spans="16:25" ht="14.25" thickTop="1" thickBot="1" x14ac:dyDescent="0.25">
      <c r="P40" s="58"/>
      <c r="Q40" s="59"/>
      <c r="R40" s="59"/>
      <c r="S40" s="59"/>
      <c r="T40" s="59"/>
      <c r="U40" s="59"/>
      <c r="V40" s="59"/>
      <c r="W40" s="59"/>
      <c r="X40" s="59"/>
      <c r="Y40" s="196"/>
    </row>
    <row r="42" spans="16:25" x14ac:dyDescent="0.2">
      <c r="V42" s="7" t="b">
        <f>V39=X30</f>
        <v>1</v>
      </c>
    </row>
  </sheetData>
  <mergeCells count="1">
    <mergeCell ref="A3:G3"/>
  </mergeCells>
  <conditionalFormatting sqref="J4:O16">
    <cfRule type="expression" dxfId="5" priority="2">
      <formula>$K4="x"</formula>
    </cfRule>
  </conditionalFormatting>
  <conditionalFormatting sqref="A4:H16">
    <cfRule type="expression" dxfId="4" priority="1">
      <formula>$E4="x"</formula>
    </cfRule>
  </conditionalFormatting>
  <dataValidations count="3">
    <dataValidation type="list" allowBlank="1" showInputMessage="1" showErrorMessage="1" sqref="WVH983043:WVH983056 IV3:IV16 SR3:SR16 ACN3:ACN16 AMJ3:AMJ16 AWF3:AWF16 BGB3:BGB16 BPX3:BPX16 BZT3:BZT16 CJP3:CJP16 CTL3:CTL16 DDH3:DDH16 DND3:DND16 DWZ3:DWZ16 EGV3:EGV16 EQR3:EQR16 FAN3:FAN16 FKJ3:FKJ16 FUF3:FUF16 GEB3:GEB16 GNX3:GNX16 GXT3:GXT16 HHP3:HHP16 HRL3:HRL16 IBH3:IBH16 ILD3:ILD16 IUZ3:IUZ16 JEV3:JEV16 JOR3:JOR16 JYN3:JYN16 KIJ3:KIJ16 KSF3:KSF16 LCB3:LCB16 LLX3:LLX16 LVT3:LVT16 MFP3:MFP16 MPL3:MPL16 MZH3:MZH16 NJD3:NJD16 NSZ3:NSZ16 OCV3:OCV16 OMR3:OMR16 OWN3:OWN16 PGJ3:PGJ16 PQF3:PQF16 QAB3:QAB16 QJX3:QJX16 QTT3:QTT16 RDP3:RDP16 RNL3:RNL16 RXH3:RXH16 SHD3:SHD16 SQZ3:SQZ16 TAV3:TAV16 TKR3:TKR16 TUN3:TUN16 UEJ3:UEJ16 UOF3:UOF16 UYB3:UYB16 VHX3:VHX16 VRT3:VRT16 WBP3:WBP16 WLL3:WLL16 WVH3:WVH16 K65539:K65552 IV65539:IV65552 SR65539:SR65552 ACN65539:ACN65552 AMJ65539:AMJ65552 AWF65539:AWF65552 BGB65539:BGB65552 BPX65539:BPX65552 BZT65539:BZT65552 CJP65539:CJP65552 CTL65539:CTL65552 DDH65539:DDH65552 DND65539:DND65552 DWZ65539:DWZ65552 EGV65539:EGV65552 EQR65539:EQR65552 FAN65539:FAN65552 FKJ65539:FKJ65552 FUF65539:FUF65552 GEB65539:GEB65552 GNX65539:GNX65552 GXT65539:GXT65552 HHP65539:HHP65552 HRL65539:HRL65552 IBH65539:IBH65552 ILD65539:ILD65552 IUZ65539:IUZ65552 JEV65539:JEV65552 JOR65539:JOR65552 JYN65539:JYN65552 KIJ65539:KIJ65552 KSF65539:KSF65552 LCB65539:LCB65552 LLX65539:LLX65552 LVT65539:LVT65552 MFP65539:MFP65552 MPL65539:MPL65552 MZH65539:MZH65552 NJD65539:NJD65552 NSZ65539:NSZ65552 OCV65539:OCV65552 OMR65539:OMR65552 OWN65539:OWN65552 PGJ65539:PGJ65552 PQF65539:PQF65552 QAB65539:QAB65552 QJX65539:QJX65552 QTT65539:QTT65552 RDP65539:RDP65552 RNL65539:RNL65552 RXH65539:RXH65552 SHD65539:SHD65552 SQZ65539:SQZ65552 TAV65539:TAV65552 TKR65539:TKR65552 TUN65539:TUN65552 UEJ65539:UEJ65552 UOF65539:UOF65552 UYB65539:UYB65552 VHX65539:VHX65552 VRT65539:VRT65552 WBP65539:WBP65552 WLL65539:WLL65552 WVH65539:WVH65552 K131075:K131088 IV131075:IV131088 SR131075:SR131088 ACN131075:ACN131088 AMJ131075:AMJ131088 AWF131075:AWF131088 BGB131075:BGB131088 BPX131075:BPX131088 BZT131075:BZT131088 CJP131075:CJP131088 CTL131075:CTL131088 DDH131075:DDH131088 DND131075:DND131088 DWZ131075:DWZ131088 EGV131075:EGV131088 EQR131075:EQR131088 FAN131075:FAN131088 FKJ131075:FKJ131088 FUF131075:FUF131088 GEB131075:GEB131088 GNX131075:GNX131088 GXT131075:GXT131088 HHP131075:HHP131088 HRL131075:HRL131088 IBH131075:IBH131088 ILD131075:ILD131088 IUZ131075:IUZ131088 JEV131075:JEV131088 JOR131075:JOR131088 JYN131075:JYN131088 KIJ131075:KIJ131088 KSF131075:KSF131088 LCB131075:LCB131088 LLX131075:LLX131088 LVT131075:LVT131088 MFP131075:MFP131088 MPL131075:MPL131088 MZH131075:MZH131088 NJD131075:NJD131088 NSZ131075:NSZ131088 OCV131075:OCV131088 OMR131075:OMR131088 OWN131075:OWN131088 PGJ131075:PGJ131088 PQF131075:PQF131088 QAB131075:QAB131088 QJX131075:QJX131088 QTT131075:QTT131088 RDP131075:RDP131088 RNL131075:RNL131088 RXH131075:RXH131088 SHD131075:SHD131088 SQZ131075:SQZ131088 TAV131075:TAV131088 TKR131075:TKR131088 TUN131075:TUN131088 UEJ131075:UEJ131088 UOF131075:UOF131088 UYB131075:UYB131088 VHX131075:VHX131088 VRT131075:VRT131088 WBP131075:WBP131088 WLL131075:WLL131088 WVH131075:WVH131088 K196611:K196624 IV196611:IV196624 SR196611:SR196624 ACN196611:ACN196624 AMJ196611:AMJ196624 AWF196611:AWF196624 BGB196611:BGB196624 BPX196611:BPX196624 BZT196611:BZT196624 CJP196611:CJP196624 CTL196611:CTL196624 DDH196611:DDH196624 DND196611:DND196624 DWZ196611:DWZ196624 EGV196611:EGV196624 EQR196611:EQR196624 FAN196611:FAN196624 FKJ196611:FKJ196624 FUF196611:FUF196624 GEB196611:GEB196624 GNX196611:GNX196624 GXT196611:GXT196624 HHP196611:HHP196624 HRL196611:HRL196624 IBH196611:IBH196624 ILD196611:ILD196624 IUZ196611:IUZ196624 JEV196611:JEV196624 JOR196611:JOR196624 JYN196611:JYN196624 KIJ196611:KIJ196624 KSF196611:KSF196624 LCB196611:LCB196624 LLX196611:LLX196624 LVT196611:LVT196624 MFP196611:MFP196624 MPL196611:MPL196624 MZH196611:MZH196624 NJD196611:NJD196624 NSZ196611:NSZ196624 OCV196611:OCV196624 OMR196611:OMR196624 OWN196611:OWN196624 PGJ196611:PGJ196624 PQF196611:PQF196624 QAB196611:QAB196624 QJX196611:QJX196624 QTT196611:QTT196624 RDP196611:RDP196624 RNL196611:RNL196624 RXH196611:RXH196624 SHD196611:SHD196624 SQZ196611:SQZ196624 TAV196611:TAV196624 TKR196611:TKR196624 TUN196611:TUN196624 UEJ196611:UEJ196624 UOF196611:UOF196624 UYB196611:UYB196624 VHX196611:VHX196624 VRT196611:VRT196624 WBP196611:WBP196624 WLL196611:WLL196624 WVH196611:WVH196624 K262147:K262160 IV262147:IV262160 SR262147:SR262160 ACN262147:ACN262160 AMJ262147:AMJ262160 AWF262147:AWF262160 BGB262147:BGB262160 BPX262147:BPX262160 BZT262147:BZT262160 CJP262147:CJP262160 CTL262147:CTL262160 DDH262147:DDH262160 DND262147:DND262160 DWZ262147:DWZ262160 EGV262147:EGV262160 EQR262147:EQR262160 FAN262147:FAN262160 FKJ262147:FKJ262160 FUF262147:FUF262160 GEB262147:GEB262160 GNX262147:GNX262160 GXT262147:GXT262160 HHP262147:HHP262160 HRL262147:HRL262160 IBH262147:IBH262160 ILD262147:ILD262160 IUZ262147:IUZ262160 JEV262147:JEV262160 JOR262147:JOR262160 JYN262147:JYN262160 KIJ262147:KIJ262160 KSF262147:KSF262160 LCB262147:LCB262160 LLX262147:LLX262160 LVT262147:LVT262160 MFP262147:MFP262160 MPL262147:MPL262160 MZH262147:MZH262160 NJD262147:NJD262160 NSZ262147:NSZ262160 OCV262147:OCV262160 OMR262147:OMR262160 OWN262147:OWN262160 PGJ262147:PGJ262160 PQF262147:PQF262160 QAB262147:QAB262160 QJX262147:QJX262160 QTT262147:QTT262160 RDP262147:RDP262160 RNL262147:RNL262160 RXH262147:RXH262160 SHD262147:SHD262160 SQZ262147:SQZ262160 TAV262147:TAV262160 TKR262147:TKR262160 TUN262147:TUN262160 UEJ262147:UEJ262160 UOF262147:UOF262160 UYB262147:UYB262160 VHX262147:VHX262160 VRT262147:VRT262160 WBP262147:WBP262160 WLL262147:WLL262160 WVH262147:WVH262160 K327683:K327696 IV327683:IV327696 SR327683:SR327696 ACN327683:ACN327696 AMJ327683:AMJ327696 AWF327683:AWF327696 BGB327683:BGB327696 BPX327683:BPX327696 BZT327683:BZT327696 CJP327683:CJP327696 CTL327683:CTL327696 DDH327683:DDH327696 DND327683:DND327696 DWZ327683:DWZ327696 EGV327683:EGV327696 EQR327683:EQR327696 FAN327683:FAN327696 FKJ327683:FKJ327696 FUF327683:FUF327696 GEB327683:GEB327696 GNX327683:GNX327696 GXT327683:GXT327696 HHP327683:HHP327696 HRL327683:HRL327696 IBH327683:IBH327696 ILD327683:ILD327696 IUZ327683:IUZ327696 JEV327683:JEV327696 JOR327683:JOR327696 JYN327683:JYN327696 KIJ327683:KIJ327696 KSF327683:KSF327696 LCB327683:LCB327696 LLX327683:LLX327696 LVT327683:LVT327696 MFP327683:MFP327696 MPL327683:MPL327696 MZH327683:MZH327696 NJD327683:NJD327696 NSZ327683:NSZ327696 OCV327683:OCV327696 OMR327683:OMR327696 OWN327683:OWN327696 PGJ327683:PGJ327696 PQF327683:PQF327696 QAB327683:QAB327696 QJX327683:QJX327696 QTT327683:QTT327696 RDP327683:RDP327696 RNL327683:RNL327696 RXH327683:RXH327696 SHD327683:SHD327696 SQZ327683:SQZ327696 TAV327683:TAV327696 TKR327683:TKR327696 TUN327683:TUN327696 UEJ327683:UEJ327696 UOF327683:UOF327696 UYB327683:UYB327696 VHX327683:VHX327696 VRT327683:VRT327696 WBP327683:WBP327696 WLL327683:WLL327696 WVH327683:WVH327696 K393219:K393232 IV393219:IV393232 SR393219:SR393232 ACN393219:ACN393232 AMJ393219:AMJ393232 AWF393219:AWF393232 BGB393219:BGB393232 BPX393219:BPX393232 BZT393219:BZT393232 CJP393219:CJP393232 CTL393219:CTL393232 DDH393219:DDH393232 DND393219:DND393232 DWZ393219:DWZ393232 EGV393219:EGV393232 EQR393219:EQR393232 FAN393219:FAN393232 FKJ393219:FKJ393232 FUF393219:FUF393232 GEB393219:GEB393232 GNX393219:GNX393232 GXT393219:GXT393232 HHP393219:HHP393232 HRL393219:HRL393232 IBH393219:IBH393232 ILD393219:ILD393232 IUZ393219:IUZ393232 JEV393219:JEV393232 JOR393219:JOR393232 JYN393219:JYN393232 KIJ393219:KIJ393232 KSF393219:KSF393232 LCB393219:LCB393232 LLX393219:LLX393232 LVT393219:LVT393232 MFP393219:MFP393232 MPL393219:MPL393232 MZH393219:MZH393232 NJD393219:NJD393232 NSZ393219:NSZ393232 OCV393219:OCV393232 OMR393219:OMR393232 OWN393219:OWN393232 PGJ393219:PGJ393232 PQF393219:PQF393232 QAB393219:QAB393232 QJX393219:QJX393232 QTT393219:QTT393232 RDP393219:RDP393232 RNL393219:RNL393232 RXH393219:RXH393232 SHD393219:SHD393232 SQZ393219:SQZ393232 TAV393219:TAV393232 TKR393219:TKR393232 TUN393219:TUN393232 UEJ393219:UEJ393232 UOF393219:UOF393232 UYB393219:UYB393232 VHX393219:VHX393232 VRT393219:VRT393232 WBP393219:WBP393232 WLL393219:WLL393232 WVH393219:WVH393232 K458755:K458768 IV458755:IV458768 SR458755:SR458768 ACN458755:ACN458768 AMJ458755:AMJ458768 AWF458755:AWF458768 BGB458755:BGB458768 BPX458755:BPX458768 BZT458755:BZT458768 CJP458755:CJP458768 CTL458755:CTL458768 DDH458755:DDH458768 DND458755:DND458768 DWZ458755:DWZ458768 EGV458755:EGV458768 EQR458755:EQR458768 FAN458755:FAN458768 FKJ458755:FKJ458768 FUF458755:FUF458768 GEB458755:GEB458768 GNX458755:GNX458768 GXT458755:GXT458768 HHP458755:HHP458768 HRL458755:HRL458768 IBH458755:IBH458768 ILD458755:ILD458768 IUZ458755:IUZ458768 JEV458755:JEV458768 JOR458755:JOR458768 JYN458755:JYN458768 KIJ458755:KIJ458768 KSF458755:KSF458768 LCB458755:LCB458768 LLX458755:LLX458768 LVT458755:LVT458768 MFP458755:MFP458768 MPL458755:MPL458768 MZH458755:MZH458768 NJD458755:NJD458768 NSZ458755:NSZ458768 OCV458755:OCV458768 OMR458755:OMR458768 OWN458755:OWN458768 PGJ458755:PGJ458768 PQF458755:PQF458768 QAB458755:QAB458768 QJX458755:QJX458768 QTT458755:QTT458768 RDP458755:RDP458768 RNL458755:RNL458768 RXH458755:RXH458768 SHD458755:SHD458768 SQZ458755:SQZ458768 TAV458755:TAV458768 TKR458755:TKR458768 TUN458755:TUN458768 UEJ458755:UEJ458768 UOF458755:UOF458768 UYB458755:UYB458768 VHX458755:VHX458768 VRT458755:VRT458768 WBP458755:WBP458768 WLL458755:WLL458768 WVH458755:WVH458768 K524291:K524304 IV524291:IV524304 SR524291:SR524304 ACN524291:ACN524304 AMJ524291:AMJ524304 AWF524291:AWF524304 BGB524291:BGB524304 BPX524291:BPX524304 BZT524291:BZT524304 CJP524291:CJP524304 CTL524291:CTL524304 DDH524291:DDH524304 DND524291:DND524304 DWZ524291:DWZ524304 EGV524291:EGV524304 EQR524291:EQR524304 FAN524291:FAN524304 FKJ524291:FKJ524304 FUF524291:FUF524304 GEB524291:GEB524304 GNX524291:GNX524304 GXT524291:GXT524304 HHP524291:HHP524304 HRL524291:HRL524304 IBH524291:IBH524304 ILD524291:ILD524304 IUZ524291:IUZ524304 JEV524291:JEV524304 JOR524291:JOR524304 JYN524291:JYN524304 KIJ524291:KIJ524304 KSF524291:KSF524304 LCB524291:LCB524304 LLX524291:LLX524304 LVT524291:LVT524304 MFP524291:MFP524304 MPL524291:MPL524304 MZH524291:MZH524304 NJD524291:NJD524304 NSZ524291:NSZ524304 OCV524291:OCV524304 OMR524291:OMR524304 OWN524291:OWN524304 PGJ524291:PGJ524304 PQF524291:PQF524304 QAB524291:QAB524304 QJX524291:QJX524304 QTT524291:QTT524304 RDP524291:RDP524304 RNL524291:RNL524304 RXH524291:RXH524304 SHD524291:SHD524304 SQZ524291:SQZ524304 TAV524291:TAV524304 TKR524291:TKR524304 TUN524291:TUN524304 UEJ524291:UEJ524304 UOF524291:UOF524304 UYB524291:UYB524304 VHX524291:VHX524304 VRT524291:VRT524304 WBP524291:WBP524304 WLL524291:WLL524304 WVH524291:WVH524304 K589827:K589840 IV589827:IV589840 SR589827:SR589840 ACN589827:ACN589840 AMJ589827:AMJ589840 AWF589827:AWF589840 BGB589827:BGB589840 BPX589827:BPX589840 BZT589827:BZT589840 CJP589827:CJP589840 CTL589827:CTL589840 DDH589827:DDH589840 DND589827:DND589840 DWZ589827:DWZ589840 EGV589827:EGV589840 EQR589827:EQR589840 FAN589827:FAN589840 FKJ589827:FKJ589840 FUF589827:FUF589840 GEB589827:GEB589840 GNX589827:GNX589840 GXT589827:GXT589840 HHP589827:HHP589840 HRL589827:HRL589840 IBH589827:IBH589840 ILD589827:ILD589840 IUZ589827:IUZ589840 JEV589827:JEV589840 JOR589827:JOR589840 JYN589827:JYN589840 KIJ589827:KIJ589840 KSF589827:KSF589840 LCB589827:LCB589840 LLX589827:LLX589840 LVT589827:LVT589840 MFP589827:MFP589840 MPL589827:MPL589840 MZH589827:MZH589840 NJD589827:NJD589840 NSZ589827:NSZ589840 OCV589827:OCV589840 OMR589827:OMR589840 OWN589827:OWN589840 PGJ589827:PGJ589840 PQF589827:PQF589840 QAB589827:QAB589840 QJX589827:QJX589840 QTT589827:QTT589840 RDP589827:RDP589840 RNL589827:RNL589840 RXH589827:RXH589840 SHD589827:SHD589840 SQZ589827:SQZ589840 TAV589827:TAV589840 TKR589827:TKR589840 TUN589827:TUN589840 UEJ589827:UEJ589840 UOF589827:UOF589840 UYB589827:UYB589840 VHX589827:VHX589840 VRT589827:VRT589840 WBP589827:WBP589840 WLL589827:WLL589840 WVH589827:WVH589840 K655363:K655376 IV655363:IV655376 SR655363:SR655376 ACN655363:ACN655376 AMJ655363:AMJ655376 AWF655363:AWF655376 BGB655363:BGB655376 BPX655363:BPX655376 BZT655363:BZT655376 CJP655363:CJP655376 CTL655363:CTL655376 DDH655363:DDH655376 DND655363:DND655376 DWZ655363:DWZ655376 EGV655363:EGV655376 EQR655363:EQR655376 FAN655363:FAN655376 FKJ655363:FKJ655376 FUF655363:FUF655376 GEB655363:GEB655376 GNX655363:GNX655376 GXT655363:GXT655376 HHP655363:HHP655376 HRL655363:HRL655376 IBH655363:IBH655376 ILD655363:ILD655376 IUZ655363:IUZ655376 JEV655363:JEV655376 JOR655363:JOR655376 JYN655363:JYN655376 KIJ655363:KIJ655376 KSF655363:KSF655376 LCB655363:LCB655376 LLX655363:LLX655376 LVT655363:LVT655376 MFP655363:MFP655376 MPL655363:MPL655376 MZH655363:MZH655376 NJD655363:NJD655376 NSZ655363:NSZ655376 OCV655363:OCV655376 OMR655363:OMR655376 OWN655363:OWN655376 PGJ655363:PGJ655376 PQF655363:PQF655376 QAB655363:QAB655376 QJX655363:QJX655376 QTT655363:QTT655376 RDP655363:RDP655376 RNL655363:RNL655376 RXH655363:RXH655376 SHD655363:SHD655376 SQZ655363:SQZ655376 TAV655363:TAV655376 TKR655363:TKR655376 TUN655363:TUN655376 UEJ655363:UEJ655376 UOF655363:UOF655376 UYB655363:UYB655376 VHX655363:VHX655376 VRT655363:VRT655376 WBP655363:WBP655376 WLL655363:WLL655376 WVH655363:WVH655376 K720899:K720912 IV720899:IV720912 SR720899:SR720912 ACN720899:ACN720912 AMJ720899:AMJ720912 AWF720899:AWF720912 BGB720899:BGB720912 BPX720899:BPX720912 BZT720899:BZT720912 CJP720899:CJP720912 CTL720899:CTL720912 DDH720899:DDH720912 DND720899:DND720912 DWZ720899:DWZ720912 EGV720899:EGV720912 EQR720899:EQR720912 FAN720899:FAN720912 FKJ720899:FKJ720912 FUF720899:FUF720912 GEB720899:GEB720912 GNX720899:GNX720912 GXT720899:GXT720912 HHP720899:HHP720912 HRL720899:HRL720912 IBH720899:IBH720912 ILD720899:ILD720912 IUZ720899:IUZ720912 JEV720899:JEV720912 JOR720899:JOR720912 JYN720899:JYN720912 KIJ720899:KIJ720912 KSF720899:KSF720912 LCB720899:LCB720912 LLX720899:LLX720912 LVT720899:LVT720912 MFP720899:MFP720912 MPL720899:MPL720912 MZH720899:MZH720912 NJD720899:NJD720912 NSZ720899:NSZ720912 OCV720899:OCV720912 OMR720899:OMR720912 OWN720899:OWN720912 PGJ720899:PGJ720912 PQF720899:PQF720912 QAB720899:QAB720912 QJX720899:QJX720912 QTT720899:QTT720912 RDP720899:RDP720912 RNL720899:RNL720912 RXH720899:RXH720912 SHD720899:SHD720912 SQZ720899:SQZ720912 TAV720899:TAV720912 TKR720899:TKR720912 TUN720899:TUN720912 UEJ720899:UEJ720912 UOF720899:UOF720912 UYB720899:UYB720912 VHX720899:VHX720912 VRT720899:VRT720912 WBP720899:WBP720912 WLL720899:WLL720912 WVH720899:WVH720912 K786435:K786448 IV786435:IV786448 SR786435:SR786448 ACN786435:ACN786448 AMJ786435:AMJ786448 AWF786435:AWF786448 BGB786435:BGB786448 BPX786435:BPX786448 BZT786435:BZT786448 CJP786435:CJP786448 CTL786435:CTL786448 DDH786435:DDH786448 DND786435:DND786448 DWZ786435:DWZ786448 EGV786435:EGV786448 EQR786435:EQR786448 FAN786435:FAN786448 FKJ786435:FKJ786448 FUF786435:FUF786448 GEB786435:GEB786448 GNX786435:GNX786448 GXT786435:GXT786448 HHP786435:HHP786448 HRL786435:HRL786448 IBH786435:IBH786448 ILD786435:ILD786448 IUZ786435:IUZ786448 JEV786435:JEV786448 JOR786435:JOR786448 JYN786435:JYN786448 KIJ786435:KIJ786448 KSF786435:KSF786448 LCB786435:LCB786448 LLX786435:LLX786448 LVT786435:LVT786448 MFP786435:MFP786448 MPL786435:MPL786448 MZH786435:MZH786448 NJD786435:NJD786448 NSZ786435:NSZ786448 OCV786435:OCV786448 OMR786435:OMR786448 OWN786435:OWN786448 PGJ786435:PGJ786448 PQF786435:PQF786448 QAB786435:QAB786448 QJX786435:QJX786448 QTT786435:QTT786448 RDP786435:RDP786448 RNL786435:RNL786448 RXH786435:RXH786448 SHD786435:SHD786448 SQZ786435:SQZ786448 TAV786435:TAV786448 TKR786435:TKR786448 TUN786435:TUN786448 UEJ786435:UEJ786448 UOF786435:UOF786448 UYB786435:UYB786448 VHX786435:VHX786448 VRT786435:VRT786448 WBP786435:WBP786448 WLL786435:WLL786448 WVH786435:WVH786448 K851971:K851984 IV851971:IV851984 SR851971:SR851984 ACN851971:ACN851984 AMJ851971:AMJ851984 AWF851971:AWF851984 BGB851971:BGB851984 BPX851971:BPX851984 BZT851971:BZT851984 CJP851971:CJP851984 CTL851971:CTL851984 DDH851971:DDH851984 DND851971:DND851984 DWZ851971:DWZ851984 EGV851971:EGV851984 EQR851971:EQR851984 FAN851971:FAN851984 FKJ851971:FKJ851984 FUF851971:FUF851984 GEB851971:GEB851984 GNX851971:GNX851984 GXT851971:GXT851984 HHP851971:HHP851984 HRL851971:HRL851984 IBH851971:IBH851984 ILD851971:ILD851984 IUZ851971:IUZ851984 JEV851971:JEV851984 JOR851971:JOR851984 JYN851971:JYN851984 KIJ851971:KIJ851984 KSF851971:KSF851984 LCB851971:LCB851984 LLX851971:LLX851984 LVT851971:LVT851984 MFP851971:MFP851984 MPL851971:MPL851984 MZH851971:MZH851984 NJD851971:NJD851984 NSZ851971:NSZ851984 OCV851971:OCV851984 OMR851971:OMR851984 OWN851971:OWN851984 PGJ851971:PGJ851984 PQF851971:PQF851984 QAB851971:QAB851984 QJX851971:QJX851984 QTT851971:QTT851984 RDP851971:RDP851984 RNL851971:RNL851984 RXH851971:RXH851984 SHD851971:SHD851984 SQZ851971:SQZ851984 TAV851971:TAV851984 TKR851971:TKR851984 TUN851971:TUN851984 UEJ851971:UEJ851984 UOF851971:UOF851984 UYB851971:UYB851984 VHX851971:VHX851984 VRT851971:VRT851984 WBP851971:WBP851984 WLL851971:WLL851984 WVH851971:WVH851984 K917507:K917520 IV917507:IV917520 SR917507:SR917520 ACN917507:ACN917520 AMJ917507:AMJ917520 AWF917507:AWF917520 BGB917507:BGB917520 BPX917507:BPX917520 BZT917507:BZT917520 CJP917507:CJP917520 CTL917507:CTL917520 DDH917507:DDH917520 DND917507:DND917520 DWZ917507:DWZ917520 EGV917507:EGV917520 EQR917507:EQR917520 FAN917507:FAN917520 FKJ917507:FKJ917520 FUF917507:FUF917520 GEB917507:GEB917520 GNX917507:GNX917520 GXT917507:GXT917520 HHP917507:HHP917520 HRL917507:HRL917520 IBH917507:IBH917520 ILD917507:ILD917520 IUZ917507:IUZ917520 JEV917507:JEV917520 JOR917507:JOR917520 JYN917507:JYN917520 KIJ917507:KIJ917520 KSF917507:KSF917520 LCB917507:LCB917520 LLX917507:LLX917520 LVT917507:LVT917520 MFP917507:MFP917520 MPL917507:MPL917520 MZH917507:MZH917520 NJD917507:NJD917520 NSZ917507:NSZ917520 OCV917507:OCV917520 OMR917507:OMR917520 OWN917507:OWN917520 PGJ917507:PGJ917520 PQF917507:PQF917520 QAB917507:QAB917520 QJX917507:QJX917520 QTT917507:QTT917520 RDP917507:RDP917520 RNL917507:RNL917520 RXH917507:RXH917520 SHD917507:SHD917520 SQZ917507:SQZ917520 TAV917507:TAV917520 TKR917507:TKR917520 TUN917507:TUN917520 UEJ917507:UEJ917520 UOF917507:UOF917520 UYB917507:UYB917520 VHX917507:VHX917520 VRT917507:VRT917520 WBP917507:WBP917520 WLL917507:WLL917520 WVH917507:WVH917520 K983043:K983056 IV983043:IV983056 SR983043:SR983056 ACN983043:ACN983056 AMJ983043:AMJ983056 AWF983043:AWF983056 BGB983043:BGB983056 BPX983043:BPX983056 BZT983043:BZT983056 CJP983043:CJP983056 CTL983043:CTL983056 DDH983043:DDH983056 DND983043:DND983056 DWZ983043:DWZ983056 EGV983043:EGV983056 EQR983043:EQR983056 FAN983043:FAN983056 FKJ983043:FKJ983056 FUF983043:FUF983056 GEB983043:GEB983056 GNX983043:GNX983056 GXT983043:GXT983056 HHP983043:HHP983056 HRL983043:HRL983056 IBH983043:IBH983056 ILD983043:ILD983056 IUZ983043:IUZ983056 JEV983043:JEV983056 JOR983043:JOR983056 JYN983043:JYN983056 KIJ983043:KIJ983056 KSF983043:KSF983056 LCB983043:LCB983056 LLX983043:LLX983056 LVT983043:LVT983056 MFP983043:MFP983056 MPL983043:MPL983056 MZH983043:MZH983056 NJD983043:NJD983056 NSZ983043:NSZ983056 OCV983043:OCV983056 OMR983043:OMR983056 OWN983043:OWN983056 PGJ983043:PGJ983056 PQF983043:PQF983056 QAB983043:QAB983056 QJX983043:QJX983056 QTT983043:QTT983056 RDP983043:RDP983056 RNL983043:RNL983056 RXH983043:RXH983056 SHD983043:SHD983056 SQZ983043:SQZ983056 TAV983043:TAV983056 TKR983043:TKR983056 TUN983043:TUN983056 UEJ983043:UEJ983056 UOF983043:UOF983056 UYB983043:UYB983056 VHX983043:VHX983056 VRT983043:VRT983056 WBP983043:WBP983056 WLL983043:WLL983056">
      <formula1>$K$2</formula1>
    </dataValidation>
    <dataValidation type="list" allowBlank="1" showInputMessage="1" showErrorMessage="1" sqref="WVB983044:WVB983054 IP4:IP14 SL4:SL14 ACH4:ACH14 AMD4:AMD14 AVZ4:AVZ14 BFV4:BFV14 BPR4:BPR14 BZN4:BZN14 CJJ4:CJJ14 CTF4:CTF14 DDB4:DDB14 DMX4:DMX14 DWT4:DWT14 EGP4:EGP14 EQL4:EQL14 FAH4:FAH14 FKD4:FKD14 FTZ4:FTZ14 GDV4:GDV14 GNR4:GNR14 GXN4:GXN14 HHJ4:HHJ14 HRF4:HRF14 IBB4:IBB14 IKX4:IKX14 IUT4:IUT14 JEP4:JEP14 JOL4:JOL14 JYH4:JYH14 KID4:KID14 KRZ4:KRZ14 LBV4:LBV14 LLR4:LLR14 LVN4:LVN14 MFJ4:MFJ14 MPF4:MPF14 MZB4:MZB14 NIX4:NIX14 NST4:NST14 OCP4:OCP14 OML4:OML14 OWH4:OWH14 PGD4:PGD14 PPZ4:PPZ14 PZV4:PZV14 QJR4:QJR14 QTN4:QTN14 RDJ4:RDJ14 RNF4:RNF14 RXB4:RXB14 SGX4:SGX14 SQT4:SQT14 TAP4:TAP14 TKL4:TKL14 TUH4:TUH14 UED4:UED14 UNZ4:UNZ14 UXV4:UXV14 VHR4:VHR14 VRN4:VRN14 WBJ4:WBJ14 WLF4:WLF14 WVB4:WVB14 E65540:E65550 IP65540:IP65550 SL65540:SL65550 ACH65540:ACH65550 AMD65540:AMD65550 AVZ65540:AVZ65550 BFV65540:BFV65550 BPR65540:BPR65550 BZN65540:BZN65550 CJJ65540:CJJ65550 CTF65540:CTF65550 DDB65540:DDB65550 DMX65540:DMX65550 DWT65540:DWT65550 EGP65540:EGP65550 EQL65540:EQL65550 FAH65540:FAH65550 FKD65540:FKD65550 FTZ65540:FTZ65550 GDV65540:GDV65550 GNR65540:GNR65550 GXN65540:GXN65550 HHJ65540:HHJ65550 HRF65540:HRF65550 IBB65540:IBB65550 IKX65540:IKX65550 IUT65540:IUT65550 JEP65540:JEP65550 JOL65540:JOL65550 JYH65540:JYH65550 KID65540:KID65550 KRZ65540:KRZ65550 LBV65540:LBV65550 LLR65540:LLR65550 LVN65540:LVN65550 MFJ65540:MFJ65550 MPF65540:MPF65550 MZB65540:MZB65550 NIX65540:NIX65550 NST65540:NST65550 OCP65540:OCP65550 OML65540:OML65550 OWH65540:OWH65550 PGD65540:PGD65550 PPZ65540:PPZ65550 PZV65540:PZV65550 QJR65540:QJR65550 QTN65540:QTN65550 RDJ65540:RDJ65550 RNF65540:RNF65550 RXB65540:RXB65550 SGX65540:SGX65550 SQT65540:SQT65550 TAP65540:TAP65550 TKL65540:TKL65550 TUH65540:TUH65550 UED65540:UED65550 UNZ65540:UNZ65550 UXV65540:UXV65550 VHR65540:VHR65550 VRN65540:VRN65550 WBJ65540:WBJ65550 WLF65540:WLF65550 WVB65540:WVB65550 E131076:E131086 IP131076:IP131086 SL131076:SL131086 ACH131076:ACH131086 AMD131076:AMD131086 AVZ131076:AVZ131086 BFV131076:BFV131086 BPR131076:BPR131086 BZN131076:BZN131086 CJJ131076:CJJ131086 CTF131076:CTF131086 DDB131076:DDB131086 DMX131076:DMX131086 DWT131076:DWT131086 EGP131076:EGP131086 EQL131076:EQL131086 FAH131076:FAH131086 FKD131076:FKD131086 FTZ131076:FTZ131086 GDV131076:GDV131086 GNR131076:GNR131086 GXN131076:GXN131086 HHJ131076:HHJ131086 HRF131076:HRF131086 IBB131076:IBB131086 IKX131076:IKX131086 IUT131076:IUT131086 JEP131076:JEP131086 JOL131076:JOL131086 JYH131076:JYH131086 KID131076:KID131086 KRZ131076:KRZ131086 LBV131076:LBV131086 LLR131076:LLR131086 LVN131076:LVN131086 MFJ131076:MFJ131086 MPF131076:MPF131086 MZB131076:MZB131086 NIX131076:NIX131086 NST131076:NST131086 OCP131076:OCP131086 OML131076:OML131086 OWH131076:OWH131086 PGD131076:PGD131086 PPZ131076:PPZ131086 PZV131076:PZV131086 QJR131076:QJR131086 QTN131076:QTN131086 RDJ131076:RDJ131086 RNF131076:RNF131086 RXB131076:RXB131086 SGX131076:SGX131086 SQT131076:SQT131086 TAP131076:TAP131086 TKL131076:TKL131086 TUH131076:TUH131086 UED131076:UED131086 UNZ131076:UNZ131086 UXV131076:UXV131086 VHR131076:VHR131086 VRN131076:VRN131086 WBJ131076:WBJ131086 WLF131076:WLF131086 WVB131076:WVB131086 E196612:E196622 IP196612:IP196622 SL196612:SL196622 ACH196612:ACH196622 AMD196612:AMD196622 AVZ196612:AVZ196622 BFV196612:BFV196622 BPR196612:BPR196622 BZN196612:BZN196622 CJJ196612:CJJ196622 CTF196612:CTF196622 DDB196612:DDB196622 DMX196612:DMX196622 DWT196612:DWT196622 EGP196612:EGP196622 EQL196612:EQL196622 FAH196612:FAH196622 FKD196612:FKD196622 FTZ196612:FTZ196622 GDV196612:GDV196622 GNR196612:GNR196622 GXN196612:GXN196622 HHJ196612:HHJ196622 HRF196612:HRF196622 IBB196612:IBB196622 IKX196612:IKX196622 IUT196612:IUT196622 JEP196612:JEP196622 JOL196612:JOL196622 JYH196612:JYH196622 KID196612:KID196622 KRZ196612:KRZ196622 LBV196612:LBV196622 LLR196612:LLR196622 LVN196612:LVN196622 MFJ196612:MFJ196622 MPF196612:MPF196622 MZB196612:MZB196622 NIX196612:NIX196622 NST196612:NST196622 OCP196612:OCP196622 OML196612:OML196622 OWH196612:OWH196622 PGD196612:PGD196622 PPZ196612:PPZ196622 PZV196612:PZV196622 QJR196612:QJR196622 QTN196612:QTN196622 RDJ196612:RDJ196622 RNF196612:RNF196622 RXB196612:RXB196622 SGX196612:SGX196622 SQT196612:SQT196622 TAP196612:TAP196622 TKL196612:TKL196622 TUH196612:TUH196622 UED196612:UED196622 UNZ196612:UNZ196622 UXV196612:UXV196622 VHR196612:VHR196622 VRN196612:VRN196622 WBJ196612:WBJ196622 WLF196612:WLF196622 WVB196612:WVB196622 E262148:E262158 IP262148:IP262158 SL262148:SL262158 ACH262148:ACH262158 AMD262148:AMD262158 AVZ262148:AVZ262158 BFV262148:BFV262158 BPR262148:BPR262158 BZN262148:BZN262158 CJJ262148:CJJ262158 CTF262148:CTF262158 DDB262148:DDB262158 DMX262148:DMX262158 DWT262148:DWT262158 EGP262148:EGP262158 EQL262148:EQL262158 FAH262148:FAH262158 FKD262148:FKD262158 FTZ262148:FTZ262158 GDV262148:GDV262158 GNR262148:GNR262158 GXN262148:GXN262158 HHJ262148:HHJ262158 HRF262148:HRF262158 IBB262148:IBB262158 IKX262148:IKX262158 IUT262148:IUT262158 JEP262148:JEP262158 JOL262148:JOL262158 JYH262148:JYH262158 KID262148:KID262158 KRZ262148:KRZ262158 LBV262148:LBV262158 LLR262148:LLR262158 LVN262148:LVN262158 MFJ262148:MFJ262158 MPF262148:MPF262158 MZB262148:MZB262158 NIX262148:NIX262158 NST262148:NST262158 OCP262148:OCP262158 OML262148:OML262158 OWH262148:OWH262158 PGD262148:PGD262158 PPZ262148:PPZ262158 PZV262148:PZV262158 QJR262148:QJR262158 QTN262148:QTN262158 RDJ262148:RDJ262158 RNF262148:RNF262158 RXB262148:RXB262158 SGX262148:SGX262158 SQT262148:SQT262158 TAP262148:TAP262158 TKL262148:TKL262158 TUH262148:TUH262158 UED262148:UED262158 UNZ262148:UNZ262158 UXV262148:UXV262158 VHR262148:VHR262158 VRN262148:VRN262158 WBJ262148:WBJ262158 WLF262148:WLF262158 WVB262148:WVB262158 E327684:E327694 IP327684:IP327694 SL327684:SL327694 ACH327684:ACH327694 AMD327684:AMD327694 AVZ327684:AVZ327694 BFV327684:BFV327694 BPR327684:BPR327694 BZN327684:BZN327694 CJJ327684:CJJ327694 CTF327684:CTF327694 DDB327684:DDB327694 DMX327684:DMX327694 DWT327684:DWT327694 EGP327684:EGP327694 EQL327684:EQL327694 FAH327684:FAH327694 FKD327684:FKD327694 FTZ327684:FTZ327694 GDV327684:GDV327694 GNR327684:GNR327694 GXN327684:GXN327694 HHJ327684:HHJ327694 HRF327684:HRF327694 IBB327684:IBB327694 IKX327684:IKX327694 IUT327684:IUT327694 JEP327684:JEP327694 JOL327684:JOL327694 JYH327684:JYH327694 KID327684:KID327694 KRZ327684:KRZ327694 LBV327684:LBV327694 LLR327684:LLR327694 LVN327684:LVN327694 MFJ327684:MFJ327694 MPF327684:MPF327694 MZB327684:MZB327694 NIX327684:NIX327694 NST327684:NST327694 OCP327684:OCP327694 OML327684:OML327694 OWH327684:OWH327694 PGD327684:PGD327694 PPZ327684:PPZ327694 PZV327684:PZV327694 QJR327684:QJR327694 QTN327684:QTN327694 RDJ327684:RDJ327694 RNF327684:RNF327694 RXB327684:RXB327694 SGX327684:SGX327694 SQT327684:SQT327694 TAP327684:TAP327694 TKL327684:TKL327694 TUH327684:TUH327694 UED327684:UED327694 UNZ327684:UNZ327694 UXV327684:UXV327694 VHR327684:VHR327694 VRN327684:VRN327694 WBJ327684:WBJ327694 WLF327684:WLF327694 WVB327684:WVB327694 E393220:E393230 IP393220:IP393230 SL393220:SL393230 ACH393220:ACH393230 AMD393220:AMD393230 AVZ393220:AVZ393230 BFV393220:BFV393230 BPR393220:BPR393230 BZN393220:BZN393230 CJJ393220:CJJ393230 CTF393220:CTF393230 DDB393220:DDB393230 DMX393220:DMX393230 DWT393220:DWT393230 EGP393220:EGP393230 EQL393220:EQL393230 FAH393220:FAH393230 FKD393220:FKD393230 FTZ393220:FTZ393230 GDV393220:GDV393230 GNR393220:GNR393230 GXN393220:GXN393230 HHJ393220:HHJ393230 HRF393220:HRF393230 IBB393220:IBB393230 IKX393220:IKX393230 IUT393220:IUT393230 JEP393220:JEP393230 JOL393220:JOL393230 JYH393220:JYH393230 KID393220:KID393230 KRZ393220:KRZ393230 LBV393220:LBV393230 LLR393220:LLR393230 LVN393220:LVN393230 MFJ393220:MFJ393230 MPF393220:MPF393230 MZB393220:MZB393230 NIX393220:NIX393230 NST393220:NST393230 OCP393220:OCP393230 OML393220:OML393230 OWH393220:OWH393230 PGD393220:PGD393230 PPZ393220:PPZ393230 PZV393220:PZV393230 QJR393220:QJR393230 QTN393220:QTN393230 RDJ393220:RDJ393230 RNF393220:RNF393230 RXB393220:RXB393230 SGX393220:SGX393230 SQT393220:SQT393230 TAP393220:TAP393230 TKL393220:TKL393230 TUH393220:TUH393230 UED393220:UED393230 UNZ393220:UNZ393230 UXV393220:UXV393230 VHR393220:VHR393230 VRN393220:VRN393230 WBJ393220:WBJ393230 WLF393220:WLF393230 WVB393220:WVB393230 E458756:E458766 IP458756:IP458766 SL458756:SL458766 ACH458756:ACH458766 AMD458756:AMD458766 AVZ458756:AVZ458766 BFV458756:BFV458766 BPR458756:BPR458766 BZN458756:BZN458766 CJJ458756:CJJ458766 CTF458756:CTF458766 DDB458756:DDB458766 DMX458756:DMX458766 DWT458756:DWT458766 EGP458756:EGP458766 EQL458756:EQL458766 FAH458756:FAH458766 FKD458756:FKD458766 FTZ458756:FTZ458766 GDV458756:GDV458766 GNR458756:GNR458766 GXN458756:GXN458766 HHJ458756:HHJ458766 HRF458756:HRF458766 IBB458756:IBB458766 IKX458756:IKX458766 IUT458756:IUT458766 JEP458756:JEP458766 JOL458756:JOL458766 JYH458756:JYH458766 KID458756:KID458766 KRZ458756:KRZ458766 LBV458756:LBV458766 LLR458756:LLR458766 LVN458756:LVN458766 MFJ458756:MFJ458766 MPF458756:MPF458766 MZB458756:MZB458766 NIX458756:NIX458766 NST458756:NST458766 OCP458756:OCP458766 OML458756:OML458766 OWH458756:OWH458766 PGD458756:PGD458766 PPZ458756:PPZ458766 PZV458756:PZV458766 QJR458756:QJR458766 QTN458756:QTN458766 RDJ458756:RDJ458766 RNF458756:RNF458766 RXB458756:RXB458766 SGX458756:SGX458766 SQT458756:SQT458766 TAP458756:TAP458766 TKL458756:TKL458766 TUH458756:TUH458766 UED458756:UED458766 UNZ458756:UNZ458766 UXV458756:UXV458766 VHR458756:VHR458766 VRN458756:VRN458766 WBJ458756:WBJ458766 WLF458756:WLF458766 WVB458756:WVB458766 E524292:E524302 IP524292:IP524302 SL524292:SL524302 ACH524292:ACH524302 AMD524292:AMD524302 AVZ524292:AVZ524302 BFV524292:BFV524302 BPR524292:BPR524302 BZN524292:BZN524302 CJJ524292:CJJ524302 CTF524292:CTF524302 DDB524292:DDB524302 DMX524292:DMX524302 DWT524292:DWT524302 EGP524292:EGP524302 EQL524292:EQL524302 FAH524292:FAH524302 FKD524292:FKD524302 FTZ524292:FTZ524302 GDV524292:GDV524302 GNR524292:GNR524302 GXN524292:GXN524302 HHJ524292:HHJ524302 HRF524292:HRF524302 IBB524292:IBB524302 IKX524292:IKX524302 IUT524292:IUT524302 JEP524292:JEP524302 JOL524292:JOL524302 JYH524292:JYH524302 KID524292:KID524302 KRZ524292:KRZ524302 LBV524292:LBV524302 LLR524292:LLR524302 LVN524292:LVN524302 MFJ524292:MFJ524302 MPF524292:MPF524302 MZB524292:MZB524302 NIX524292:NIX524302 NST524292:NST524302 OCP524292:OCP524302 OML524292:OML524302 OWH524292:OWH524302 PGD524292:PGD524302 PPZ524292:PPZ524302 PZV524292:PZV524302 QJR524292:QJR524302 QTN524292:QTN524302 RDJ524292:RDJ524302 RNF524292:RNF524302 RXB524292:RXB524302 SGX524292:SGX524302 SQT524292:SQT524302 TAP524292:TAP524302 TKL524292:TKL524302 TUH524292:TUH524302 UED524292:UED524302 UNZ524292:UNZ524302 UXV524292:UXV524302 VHR524292:VHR524302 VRN524292:VRN524302 WBJ524292:WBJ524302 WLF524292:WLF524302 WVB524292:WVB524302 E589828:E589838 IP589828:IP589838 SL589828:SL589838 ACH589828:ACH589838 AMD589828:AMD589838 AVZ589828:AVZ589838 BFV589828:BFV589838 BPR589828:BPR589838 BZN589828:BZN589838 CJJ589828:CJJ589838 CTF589828:CTF589838 DDB589828:DDB589838 DMX589828:DMX589838 DWT589828:DWT589838 EGP589828:EGP589838 EQL589828:EQL589838 FAH589828:FAH589838 FKD589828:FKD589838 FTZ589828:FTZ589838 GDV589828:GDV589838 GNR589828:GNR589838 GXN589828:GXN589838 HHJ589828:HHJ589838 HRF589828:HRF589838 IBB589828:IBB589838 IKX589828:IKX589838 IUT589828:IUT589838 JEP589828:JEP589838 JOL589828:JOL589838 JYH589828:JYH589838 KID589828:KID589838 KRZ589828:KRZ589838 LBV589828:LBV589838 LLR589828:LLR589838 LVN589828:LVN589838 MFJ589828:MFJ589838 MPF589828:MPF589838 MZB589828:MZB589838 NIX589828:NIX589838 NST589828:NST589838 OCP589828:OCP589838 OML589828:OML589838 OWH589828:OWH589838 PGD589828:PGD589838 PPZ589828:PPZ589838 PZV589828:PZV589838 QJR589828:QJR589838 QTN589828:QTN589838 RDJ589828:RDJ589838 RNF589828:RNF589838 RXB589828:RXB589838 SGX589828:SGX589838 SQT589828:SQT589838 TAP589828:TAP589838 TKL589828:TKL589838 TUH589828:TUH589838 UED589828:UED589838 UNZ589828:UNZ589838 UXV589828:UXV589838 VHR589828:VHR589838 VRN589828:VRN589838 WBJ589828:WBJ589838 WLF589828:WLF589838 WVB589828:WVB589838 E655364:E655374 IP655364:IP655374 SL655364:SL655374 ACH655364:ACH655374 AMD655364:AMD655374 AVZ655364:AVZ655374 BFV655364:BFV655374 BPR655364:BPR655374 BZN655364:BZN655374 CJJ655364:CJJ655374 CTF655364:CTF655374 DDB655364:DDB655374 DMX655364:DMX655374 DWT655364:DWT655374 EGP655364:EGP655374 EQL655364:EQL655374 FAH655364:FAH655374 FKD655364:FKD655374 FTZ655364:FTZ655374 GDV655364:GDV655374 GNR655364:GNR655374 GXN655364:GXN655374 HHJ655364:HHJ655374 HRF655364:HRF655374 IBB655364:IBB655374 IKX655364:IKX655374 IUT655364:IUT655374 JEP655364:JEP655374 JOL655364:JOL655374 JYH655364:JYH655374 KID655364:KID655374 KRZ655364:KRZ655374 LBV655364:LBV655374 LLR655364:LLR655374 LVN655364:LVN655374 MFJ655364:MFJ655374 MPF655364:MPF655374 MZB655364:MZB655374 NIX655364:NIX655374 NST655364:NST655374 OCP655364:OCP655374 OML655364:OML655374 OWH655364:OWH655374 PGD655364:PGD655374 PPZ655364:PPZ655374 PZV655364:PZV655374 QJR655364:QJR655374 QTN655364:QTN655374 RDJ655364:RDJ655374 RNF655364:RNF655374 RXB655364:RXB655374 SGX655364:SGX655374 SQT655364:SQT655374 TAP655364:TAP655374 TKL655364:TKL655374 TUH655364:TUH655374 UED655364:UED655374 UNZ655364:UNZ655374 UXV655364:UXV655374 VHR655364:VHR655374 VRN655364:VRN655374 WBJ655364:WBJ655374 WLF655364:WLF655374 WVB655364:WVB655374 E720900:E720910 IP720900:IP720910 SL720900:SL720910 ACH720900:ACH720910 AMD720900:AMD720910 AVZ720900:AVZ720910 BFV720900:BFV720910 BPR720900:BPR720910 BZN720900:BZN720910 CJJ720900:CJJ720910 CTF720900:CTF720910 DDB720900:DDB720910 DMX720900:DMX720910 DWT720900:DWT720910 EGP720900:EGP720910 EQL720900:EQL720910 FAH720900:FAH720910 FKD720900:FKD720910 FTZ720900:FTZ720910 GDV720900:GDV720910 GNR720900:GNR720910 GXN720900:GXN720910 HHJ720900:HHJ720910 HRF720900:HRF720910 IBB720900:IBB720910 IKX720900:IKX720910 IUT720900:IUT720910 JEP720900:JEP720910 JOL720900:JOL720910 JYH720900:JYH720910 KID720900:KID720910 KRZ720900:KRZ720910 LBV720900:LBV720910 LLR720900:LLR720910 LVN720900:LVN720910 MFJ720900:MFJ720910 MPF720900:MPF720910 MZB720900:MZB720910 NIX720900:NIX720910 NST720900:NST720910 OCP720900:OCP720910 OML720900:OML720910 OWH720900:OWH720910 PGD720900:PGD720910 PPZ720900:PPZ720910 PZV720900:PZV720910 QJR720900:QJR720910 QTN720900:QTN720910 RDJ720900:RDJ720910 RNF720900:RNF720910 RXB720900:RXB720910 SGX720900:SGX720910 SQT720900:SQT720910 TAP720900:TAP720910 TKL720900:TKL720910 TUH720900:TUH720910 UED720900:UED720910 UNZ720900:UNZ720910 UXV720900:UXV720910 VHR720900:VHR720910 VRN720900:VRN720910 WBJ720900:WBJ720910 WLF720900:WLF720910 WVB720900:WVB720910 E786436:E786446 IP786436:IP786446 SL786436:SL786446 ACH786436:ACH786446 AMD786436:AMD786446 AVZ786436:AVZ786446 BFV786436:BFV786446 BPR786436:BPR786446 BZN786436:BZN786446 CJJ786436:CJJ786446 CTF786436:CTF786446 DDB786436:DDB786446 DMX786436:DMX786446 DWT786436:DWT786446 EGP786436:EGP786446 EQL786436:EQL786446 FAH786436:FAH786446 FKD786436:FKD786446 FTZ786436:FTZ786446 GDV786436:GDV786446 GNR786436:GNR786446 GXN786436:GXN786446 HHJ786436:HHJ786446 HRF786436:HRF786446 IBB786436:IBB786446 IKX786436:IKX786446 IUT786436:IUT786446 JEP786436:JEP786446 JOL786436:JOL786446 JYH786436:JYH786446 KID786436:KID786446 KRZ786436:KRZ786446 LBV786436:LBV786446 LLR786436:LLR786446 LVN786436:LVN786446 MFJ786436:MFJ786446 MPF786436:MPF786446 MZB786436:MZB786446 NIX786436:NIX786446 NST786436:NST786446 OCP786436:OCP786446 OML786436:OML786446 OWH786436:OWH786446 PGD786436:PGD786446 PPZ786436:PPZ786446 PZV786436:PZV786446 QJR786436:QJR786446 QTN786436:QTN786446 RDJ786436:RDJ786446 RNF786436:RNF786446 RXB786436:RXB786446 SGX786436:SGX786446 SQT786436:SQT786446 TAP786436:TAP786446 TKL786436:TKL786446 TUH786436:TUH786446 UED786436:UED786446 UNZ786436:UNZ786446 UXV786436:UXV786446 VHR786436:VHR786446 VRN786436:VRN786446 WBJ786436:WBJ786446 WLF786436:WLF786446 WVB786436:WVB786446 E851972:E851982 IP851972:IP851982 SL851972:SL851982 ACH851972:ACH851982 AMD851972:AMD851982 AVZ851972:AVZ851982 BFV851972:BFV851982 BPR851972:BPR851982 BZN851972:BZN851982 CJJ851972:CJJ851982 CTF851972:CTF851982 DDB851972:DDB851982 DMX851972:DMX851982 DWT851972:DWT851982 EGP851972:EGP851982 EQL851972:EQL851982 FAH851972:FAH851982 FKD851972:FKD851982 FTZ851972:FTZ851982 GDV851972:GDV851982 GNR851972:GNR851982 GXN851972:GXN851982 HHJ851972:HHJ851982 HRF851972:HRF851982 IBB851972:IBB851982 IKX851972:IKX851982 IUT851972:IUT851982 JEP851972:JEP851982 JOL851972:JOL851982 JYH851972:JYH851982 KID851972:KID851982 KRZ851972:KRZ851982 LBV851972:LBV851982 LLR851972:LLR851982 LVN851972:LVN851982 MFJ851972:MFJ851982 MPF851972:MPF851982 MZB851972:MZB851982 NIX851972:NIX851982 NST851972:NST851982 OCP851972:OCP851982 OML851972:OML851982 OWH851972:OWH851982 PGD851972:PGD851982 PPZ851972:PPZ851982 PZV851972:PZV851982 QJR851972:QJR851982 QTN851972:QTN851982 RDJ851972:RDJ851982 RNF851972:RNF851982 RXB851972:RXB851982 SGX851972:SGX851982 SQT851972:SQT851982 TAP851972:TAP851982 TKL851972:TKL851982 TUH851972:TUH851982 UED851972:UED851982 UNZ851972:UNZ851982 UXV851972:UXV851982 VHR851972:VHR851982 VRN851972:VRN851982 WBJ851972:WBJ851982 WLF851972:WLF851982 WVB851972:WVB851982 E917508:E917518 IP917508:IP917518 SL917508:SL917518 ACH917508:ACH917518 AMD917508:AMD917518 AVZ917508:AVZ917518 BFV917508:BFV917518 BPR917508:BPR917518 BZN917508:BZN917518 CJJ917508:CJJ917518 CTF917508:CTF917518 DDB917508:DDB917518 DMX917508:DMX917518 DWT917508:DWT917518 EGP917508:EGP917518 EQL917508:EQL917518 FAH917508:FAH917518 FKD917508:FKD917518 FTZ917508:FTZ917518 GDV917508:GDV917518 GNR917508:GNR917518 GXN917508:GXN917518 HHJ917508:HHJ917518 HRF917508:HRF917518 IBB917508:IBB917518 IKX917508:IKX917518 IUT917508:IUT917518 JEP917508:JEP917518 JOL917508:JOL917518 JYH917508:JYH917518 KID917508:KID917518 KRZ917508:KRZ917518 LBV917508:LBV917518 LLR917508:LLR917518 LVN917508:LVN917518 MFJ917508:MFJ917518 MPF917508:MPF917518 MZB917508:MZB917518 NIX917508:NIX917518 NST917508:NST917518 OCP917508:OCP917518 OML917508:OML917518 OWH917508:OWH917518 PGD917508:PGD917518 PPZ917508:PPZ917518 PZV917508:PZV917518 QJR917508:QJR917518 QTN917508:QTN917518 RDJ917508:RDJ917518 RNF917508:RNF917518 RXB917508:RXB917518 SGX917508:SGX917518 SQT917508:SQT917518 TAP917508:TAP917518 TKL917508:TKL917518 TUH917508:TUH917518 UED917508:UED917518 UNZ917508:UNZ917518 UXV917508:UXV917518 VHR917508:VHR917518 VRN917508:VRN917518 WBJ917508:WBJ917518 WLF917508:WLF917518 WVB917508:WVB917518 E983044:E983054 IP983044:IP983054 SL983044:SL983054 ACH983044:ACH983054 AMD983044:AMD983054 AVZ983044:AVZ983054 BFV983044:BFV983054 BPR983044:BPR983054 BZN983044:BZN983054 CJJ983044:CJJ983054 CTF983044:CTF983054 DDB983044:DDB983054 DMX983044:DMX983054 DWT983044:DWT983054 EGP983044:EGP983054 EQL983044:EQL983054 FAH983044:FAH983054 FKD983044:FKD983054 FTZ983044:FTZ983054 GDV983044:GDV983054 GNR983044:GNR983054 GXN983044:GXN983054 HHJ983044:HHJ983054 HRF983044:HRF983054 IBB983044:IBB983054 IKX983044:IKX983054 IUT983044:IUT983054 JEP983044:JEP983054 JOL983044:JOL983054 JYH983044:JYH983054 KID983044:KID983054 KRZ983044:KRZ983054 LBV983044:LBV983054 LLR983044:LLR983054 LVN983044:LVN983054 MFJ983044:MFJ983054 MPF983044:MPF983054 MZB983044:MZB983054 NIX983044:NIX983054 NST983044:NST983054 OCP983044:OCP983054 OML983044:OML983054 OWH983044:OWH983054 PGD983044:PGD983054 PPZ983044:PPZ983054 PZV983044:PZV983054 QJR983044:QJR983054 QTN983044:QTN983054 RDJ983044:RDJ983054 RNF983044:RNF983054 RXB983044:RXB983054 SGX983044:SGX983054 SQT983044:SQT983054 TAP983044:TAP983054 TKL983044:TKL983054 TUH983044:TUH983054 UED983044:UED983054 UNZ983044:UNZ983054 UXV983044:UXV983054 VHR983044:VHR983054 VRN983044:VRN983054 WBJ983044:WBJ983054 WLF983044:WLF983054">
      <formula1>$E$2</formula1>
    </dataValidation>
    <dataValidation type="list" allowBlank="1" showInputMessage="1" showErrorMessage="1" sqref="E4:E16 K3:K16">
      <formula1>"x"</formula1>
    </dataValidation>
  </dataValidations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00FF"/>
  </sheetPr>
  <dimension ref="A1:Y42"/>
  <sheetViews>
    <sheetView zoomScale="114" zoomScaleNormal="114" workbookViewId="0">
      <selection activeCell="E11" sqref="E11"/>
    </sheetView>
  </sheetViews>
  <sheetFormatPr defaultColWidth="10.42578125" defaultRowHeight="12.75" x14ac:dyDescent="0.2"/>
  <cols>
    <col min="1" max="1" width="6.140625" style="7" bestFit="1" customWidth="1"/>
    <col min="2" max="2" width="4.85546875" style="7" bestFit="1" customWidth="1"/>
    <col min="3" max="3" width="12.140625" style="7" bestFit="1" customWidth="1"/>
    <col min="4" max="4" width="10.28515625" style="7" customWidth="1"/>
    <col min="5" max="5" width="3.28515625" style="7" customWidth="1"/>
    <col min="6" max="6" width="7.28515625" style="7" bestFit="1" customWidth="1"/>
    <col min="7" max="7" width="9.5703125" style="7" bestFit="1" customWidth="1"/>
    <col min="8" max="8" width="10.7109375" style="7" bestFit="1" customWidth="1"/>
    <col min="9" max="9" width="2.28515625" style="7" customWidth="1"/>
    <col min="10" max="10" width="9.7109375" style="7" bestFit="1" customWidth="1"/>
    <col min="11" max="11" width="3.28515625" style="7" customWidth="1"/>
    <col min="12" max="12" width="11.7109375" style="7" customWidth="1"/>
    <col min="13" max="13" width="9.5703125" style="7" bestFit="1" customWidth="1"/>
    <col min="14" max="14" width="7.140625" style="7" customWidth="1"/>
    <col min="15" max="15" width="10.7109375" style="7" bestFit="1" customWidth="1"/>
    <col min="16" max="16" width="2.28515625" style="7" customWidth="1"/>
    <col min="17" max="17" width="7.28515625" style="7" customWidth="1"/>
    <col min="18" max="18" width="11.7109375" style="7" customWidth="1"/>
    <col min="19" max="19" width="3.5703125" style="7" bestFit="1" customWidth="1"/>
    <col min="20" max="20" width="34" style="7" customWidth="1"/>
    <col min="21" max="21" width="2.85546875" style="7" customWidth="1"/>
    <col min="22" max="22" width="10.42578125" style="7" customWidth="1"/>
    <col min="23" max="23" width="2.85546875" style="7" customWidth="1"/>
    <col min="24" max="24" width="10.42578125" style="7" customWidth="1"/>
    <col min="25" max="25" width="2.28515625" style="7" customWidth="1"/>
    <col min="26" max="245" width="10.42578125" style="7"/>
    <col min="246" max="246" width="6.140625" style="7" bestFit="1" customWidth="1"/>
    <col min="247" max="247" width="4.85546875" style="7" bestFit="1" customWidth="1"/>
    <col min="248" max="248" width="12.140625" style="7" bestFit="1" customWidth="1"/>
    <col min="249" max="249" width="9.5703125" style="7" bestFit="1" customWidth="1"/>
    <col min="250" max="250" width="3.28515625" style="7" customWidth="1"/>
    <col min="251" max="251" width="7.28515625" style="7" bestFit="1" customWidth="1"/>
    <col min="252" max="252" width="9.5703125" style="7" bestFit="1" customWidth="1"/>
    <col min="253" max="253" width="10.7109375" style="7" bestFit="1" customWidth="1"/>
    <col min="254" max="254" width="2.28515625" style="7" customWidth="1"/>
    <col min="255" max="255" width="9.7109375" style="7" bestFit="1" customWidth="1"/>
    <col min="256" max="256" width="3.28515625" style="7" customWidth="1"/>
    <col min="257" max="257" width="9.85546875" style="7" bestFit="1" customWidth="1"/>
    <col min="258" max="258" width="9.28515625" style="7" bestFit="1" customWidth="1"/>
    <col min="259" max="259" width="4.85546875" style="7" bestFit="1" customWidth="1"/>
    <col min="260" max="260" width="10.28515625" style="7" bestFit="1" customWidth="1"/>
    <col min="261" max="262" width="2.28515625" style="7" customWidth="1"/>
    <col min="263" max="263" width="7.28515625" style="7" customWidth="1"/>
    <col min="264" max="264" width="11.7109375" style="7" customWidth="1"/>
    <col min="265" max="265" width="3.5703125" style="7" bestFit="1" customWidth="1"/>
    <col min="266" max="266" width="34" style="7" customWidth="1"/>
    <col min="267" max="267" width="2.85546875" style="7" customWidth="1"/>
    <col min="268" max="268" width="10.42578125" style="7" customWidth="1"/>
    <col min="269" max="269" width="2.85546875" style="7" customWidth="1"/>
    <col min="270" max="270" width="10.42578125" style="7" customWidth="1"/>
    <col min="271" max="271" width="2.28515625" style="7" customWidth="1"/>
    <col min="272" max="501" width="10.42578125" style="7"/>
    <col min="502" max="502" width="6.140625" style="7" bestFit="1" customWidth="1"/>
    <col min="503" max="503" width="4.85546875" style="7" bestFit="1" customWidth="1"/>
    <col min="504" max="504" width="12.140625" style="7" bestFit="1" customWidth="1"/>
    <col min="505" max="505" width="9.5703125" style="7" bestFit="1" customWidth="1"/>
    <col min="506" max="506" width="3.28515625" style="7" customWidth="1"/>
    <col min="507" max="507" width="7.28515625" style="7" bestFit="1" customWidth="1"/>
    <col min="508" max="508" width="9.5703125" style="7" bestFit="1" customWidth="1"/>
    <col min="509" max="509" width="10.7109375" style="7" bestFit="1" customWidth="1"/>
    <col min="510" max="510" width="2.28515625" style="7" customWidth="1"/>
    <col min="511" max="511" width="9.7109375" style="7" bestFit="1" customWidth="1"/>
    <col min="512" max="512" width="3.28515625" style="7" customWidth="1"/>
    <col min="513" max="513" width="9.85546875" style="7" bestFit="1" customWidth="1"/>
    <col min="514" max="514" width="9.28515625" style="7" bestFit="1" customWidth="1"/>
    <col min="515" max="515" width="4.85546875" style="7" bestFit="1" customWidth="1"/>
    <col min="516" max="516" width="10.28515625" style="7" bestFit="1" customWidth="1"/>
    <col min="517" max="518" width="2.28515625" style="7" customWidth="1"/>
    <col min="519" max="519" width="7.28515625" style="7" customWidth="1"/>
    <col min="520" max="520" width="11.7109375" style="7" customWidth="1"/>
    <col min="521" max="521" width="3.5703125" style="7" bestFit="1" customWidth="1"/>
    <col min="522" max="522" width="34" style="7" customWidth="1"/>
    <col min="523" max="523" width="2.85546875" style="7" customWidth="1"/>
    <col min="524" max="524" width="10.42578125" style="7" customWidth="1"/>
    <col min="525" max="525" width="2.85546875" style="7" customWidth="1"/>
    <col min="526" max="526" width="10.42578125" style="7" customWidth="1"/>
    <col min="527" max="527" width="2.28515625" style="7" customWidth="1"/>
    <col min="528" max="757" width="10.42578125" style="7"/>
    <col min="758" max="758" width="6.140625" style="7" bestFit="1" customWidth="1"/>
    <col min="759" max="759" width="4.85546875" style="7" bestFit="1" customWidth="1"/>
    <col min="760" max="760" width="12.140625" style="7" bestFit="1" customWidth="1"/>
    <col min="761" max="761" width="9.5703125" style="7" bestFit="1" customWidth="1"/>
    <col min="762" max="762" width="3.28515625" style="7" customWidth="1"/>
    <col min="763" max="763" width="7.28515625" style="7" bestFit="1" customWidth="1"/>
    <col min="764" max="764" width="9.5703125" style="7" bestFit="1" customWidth="1"/>
    <col min="765" max="765" width="10.7109375" style="7" bestFit="1" customWidth="1"/>
    <col min="766" max="766" width="2.28515625" style="7" customWidth="1"/>
    <col min="767" max="767" width="9.7109375" style="7" bestFit="1" customWidth="1"/>
    <col min="768" max="768" width="3.28515625" style="7" customWidth="1"/>
    <col min="769" max="769" width="9.85546875" style="7" bestFit="1" customWidth="1"/>
    <col min="770" max="770" width="9.28515625" style="7" bestFit="1" customWidth="1"/>
    <col min="771" max="771" width="4.85546875" style="7" bestFit="1" customWidth="1"/>
    <col min="772" max="772" width="10.28515625" style="7" bestFit="1" customWidth="1"/>
    <col min="773" max="774" width="2.28515625" style="7" customWidth="1"/>
    <col min="775" max="775" width="7.28515625" style="7" customWidth="1"/>
    <col min="776" max="776" width="11.7109375" style="7" customWidth="1"/>
    <col min="777" max="777" width="3.5703125" style="7" bestFit="1" customWidth="1"/>
    <col min="778" max="778" width="34" style="7" customWidth="1"/>
    <col min="779" max="779" width="2.85546875" style="7" customWidth="1"/>
    <col min="780" max="780" width="10.42578125" style="7" customWidth="1"/>
    <col min="781" max="781" width="2.85546875" style="7" customWidth="1"/>
    <col min="782" max="782" width="10.42578125" style="7" customWidth="1"/>
    <col min="783" max="783" width="2.28515625" style="7" customWidth="1"/>
    <col min="784" max="1013" width="10.42578125" style="7"/>
    <col min="1014" max="1014" width="6.140625" style="7" bestFit="1" customWidth="1"/>
    <col min="1015" max="1015" width="4.85546875" style="7" bestFit="1" customWidth="1"/>
    <col min="1016" max="1016" width="12.140625" style="7" bestFit="1" customWidth="1"/>
    <col min="1017" max="1017" width="9.5703125" style="7" bestFit="1" customWidth="1"/>
    <col min="1018" max="1018" width="3.28515625" style="7" customWidth="1"/>
    <col min="1019" max="1019" width="7.28515625" style="7" bestFit="1" customWidth="1"/>
    <col min="1020" max="1020" width="9.5703125" style="7" bestFit="1" customWidth="1"/>
    <col min="1021" max="1021" width="10.7109375" style="7" bestFit="1" customWidth="1"/>
    <col min="1022" max="1022" width="2.28515625" style="7" customWidth="1"/>
    <col min="1023" max="1023" width="9.7109375" style="7" bestFit="1" customWidth="1"/>
    <col min="1024" max="1024" width="3.28515625" style="7" customWidth="1"/>
    <col min="1025" max="1025" width="9.85546875" style="7" bestFit="1" customWidth="1"/>
    <col min="1026" max="1026" width="9.28515625" style="7" bestFit="1" customWidth="1"/>
    <col min="1027" max="1027" width="4.85546875" style="7" bestFit="1" customWidth="1"/>
    <col min="1028" max="1028" width="10.28515625" style="7" bestFit="1" customWidth="1"/>
    <col min="1029" max="1030" width="2.28515625" style="7" customWidth="1"/>
    <col min="1031" max="1031" width="7.28515625" style="7" customWidth="1"/>
    <col min="1032" max="1032" width="11.7109375" style="7" customWidth="1"/>
    <col min="1033" max="1033" width="3.5703125" style="7" bestFit="1" customWidth="1"/>
    <col min="1034" max="1034" width="34" style="7" customWidth="1"/>
    <col min="1035" max="1035" width="2.85546875" style="7" customWidth="1"/>
    <col min="1036" max="1036" width="10.42578125" style="7" customWidth="1"/>
    <col min="1037" max="1037" width="2.85546875" style="7" customWidth="1"/>
    <col min="1038" max="1038" width="10.42578125" style="7" customWidth="1"/>
    <col min="1039" max="1039" width="2.28515625" style="7" customWidth="1"/>
    <col min="1040" max="1269" width="10.42578125" style="7"/>
    <col min="1270" max="1270" width="6.140625" style="7" bestFit="1" customWidth="1"/>
    <col min="1271" max="1271" width="4.85546875" style="7" bestFit="1" customWidth="1"/>
    <col min="1272" max="1272" width="12.140625" style="7" bestFit="1" customWidth="1"/>
    <col min="1273" max="1273" width="9.5703125" style="7" bestFit="1" customWidth="1"/>
    <col min="1274" max="1274" width="3.28515625" style="7" customWidth="1"/>
    <col min="1275" max="1275" width="7.28515625" style="7" bestFit="1" customWidth="1"/>
    <col min="1276" max="1276" width="9.5703125" style="7" bestFit="1" customWidth="1"/>
    <col min="1277" max="1277" width="10.7109375" style="7" bestFit="1" customWidth="1"/>
    <col min="1278" max="1278" width="2.28515625" style="7" customWidth="1"/>
    <col min="1279" max="1279" width="9.7109375" style="7" bestFit="1" customWidth="1"/>
    <col min="1280" max="1280" width="3.28515625" style="7" customWidth="1"/>
    <col min="1281" max="1281" width="9.85546875" style="7" bestFit="1" customWidth="1"/>
    <col min="1282" max="1282" width="9.28515625" style="7" bestFit="1" customWidth="1"/>
    <col min="1283" max="1283" width="4.85546875" style="7" bestFit="1" customWidth="1"/>
    <col min="1284" max="1284" width="10.28515625" style="7" bestFit="1" customWidth="1"/>
    <col min="1285" max="1286" width="2.28515625" style="7" customWidth="1"/>
    <col min="1287" max="1287" width="7.28515625" style="7" customWidth="1"/>
    <col min="1288" max="1288" width="11.7109375" style="7" customWidth="1"/>
    <col min="1289" max="1289" width="3.5703125" style="7" bestFit="1" customWidth="1"/>
    <col min="1290" max="1290" width="34" style="7" customWidth="1"/>
    <col min="1291" max="1291" width="2.85546875" style="7" customWidth="1"/>
    <col min="1292" max="1292" width="10.42578125" style="7" customWidth="1"/>
    <col min="1293" max="1293" width="2.85546875" style="7" customWidth="1"/>
    <col min="1294" max="1294" width="10.42578125" style="7" customWidth="1"/>
    <col min="1295" max="1295" width="2.28515625" style="7" customWidth="1"/>
    <col min="1296" max="1525" width="10.42578125" style="7"/>
    <col min="1526" max="1526" width="6.140625" style="7" bestFit="1" customWidth="1"/>
    <col min="1527" max="1527" width="4.85546875" style="7" bestFit="1" customWidth="1"/>
    <col min="1528" max="1528" width="12.140625" style="7" bestFit="1" customWidth="1"/>
    <col min="1529" max="1529" width="9.5703125" style="7" bestFit="1" customWidth="1"/>
    <col min="1530" max="1530" width="3.28515625" style="7" customWidth="1"/>
    <col min="1531" max="1531" width="7.28515625" style="7" bestFit="1" customWidth="1"/>
    <col min="1532" max="1532" width="9.5703125" style="7" bestFit="1" customWidth="1"/>
    <col min="1533" max="1533" width="10.7109375" style="7" bestFit="1" customWidth="1"/>
    <col min="1534" max="1534" width="2.28515625" style="7" customWidth="1"/>
    <col min="1535" max="1535" width="9.7109375" style="7" bestFit="1" customWidth="1"/>
    <col min="1536" max="1536" width="3.28515625" style="7" customWidth="1"/>
    <col min="1537" max="1537" width="9.85546875" style="7" bestFit="1" customWidth="1"/>
    <col min="1538" max="1538" width="9.28515625" style="7" bestFit="1" customWidth="1"/>
    <col min="1539" max="1539" width="4.85546875" style="7" bestFit="1" customWidth="1"/>
    <col min="1540" max="1540" width="10.28515625" style="7" bestFit="1" customWidth="1"/>
    <col min="1541" max="1542" width="2.28515625" style="7" customWidth="1"/>
    <col min="1543" max="1543" width="7.28515625" style="7" customWidth="1"/>
    <col min="1544" max="1544" width="11.7109375" style="7" customWidth="1"/>
    <col min="1545" max="1545" width="3.5703125" style="7" bestFit="1" customWidth="1"/>
    <col min="1546" max="1546" width="34" style="7" customWidth="1"/>
    <col min="1547" max="1547" width="2.85546875" style="7" customWidth="1"/>
    <col min="1548" max="1548" width="10.42578125" style="7" customWidth="1"/>
    <col min="1549" max="1549" width="2.85546875" style="7" customWidth="1"/>
    <col min="1550" max="1550" width="10.42578125" style="7" customWidth="1"/>
    <col min="1551" max="1551" width="2.28515625" style="7" customWidth="1"/>
    <col min="1552" max="1781" width="10.42578125" style="7"/>
    <col min="1782" max="1782" width="6.140625" style="7" bestFit="1" customWidth="1"/>
    <col min="1783" max="1783" width="4.85546875" style="7" bestFit="1" customWidth="1"/>
    <col min="1784" max="1784" width="12.140625" style="7" bestFit="1" customWidth="1"/>
    <col min="1785" max="1785" width="9.5703125" style="7" bestFit="1" customWidth="1"/>
    <col min="1786" max="1786" width="3.28515625" style="7" customWidth="1"/>
    <col min="1787" max="1787" width="7.28515625" style="7" bestFit="1" customWidth="1"/>
    <col min="1788" max="1788" width="9.5703125" style="7" bestFit="1" customWidth="1"/>
    <col min="1789" max="1789" width="10.7109375" style="7" bestFit="1" customWidth="1"/>
    <col min="1790" max="1790" width="2.28515625" style="7" customWidth="1"/>
    <col min="1791" max="1791" width="9.7109375" style="7" bestFit="1" customWidth="1"/>
    <col min="1792" max="1792" width="3.28515625" style="7" customWidth="1"/>
    <col min="1793" max="1793" width="9.85546875" style="7" bestFit="1" customWidth="1"/>
    <col min="1794" max="1794" width="9.28515625" style="7" bestFit="1" customWidth="1"/>
    <col min="1795" max="1795" width="4.85546875" style="7" bestFit="1" customWidth="1"/>
    <col min="1796" max="1796" width="10.28515625" style="7" bestFit="1" customWidth="1"/>
    <col min="1797" max="1798" width="2.28515625" style="7" customWidth="1"/>
    <col min="1799" max="1799" width="7.28515625" style="7" customWidth="1"/>
    <col min="1800" max="1800" width="11.7109375" style="7" customWidth="1"/>
    <col min="1801" max="1801" width="3.5703125" style="7" bestFit="1" customWidth="1"/>
    <col min="1802" max="1802" width="34" style="7" customWidth="1"/>
    <col min="1803" max="1803" width="2.85546875" style="7" customWidth="1"/>
    <col min="1804" max="1804" width="10.42578125" style="7" customWidth="1"/>
    <col min="1805" max="1805" width="2.85546875" style="7" customWidth="1"/>
    <col min="1806" max="1806" width="10.42578125" style="7" customWidth="1"/>
    <col min="1807" max="1807" width="2.28515625" style="7" customWidth="1"/>
    <col min="1808" max="2037" width="10.42578125" style="7"/>
    <col min="2038" max="2038" width="6.140625" style="7" bestFit="1" customWidth="1"/>
    <col min="2039" max="2039" width="4.85546875" style="7" bestFit="1" customWidth="1"/>
    <col min="2040" max="2040" width="12.140625" style="7" bestFit="1" customWidth="1"/>
    <col min="2041" max="2041" width="9.5703125" style="7" bestFit="1" customWidth="1"/>
    <col min="2042" max="2042" width="3.28515625" style="7" customWidth="1"/>
    <col min="2043" max="2043" width="7.28515625" style="7" bestFit="1" customWidth="1"/>
    <col min="2044" max="2044" width="9.5703125" style="7" bestFit="1" customWidth="1"/>
    <col min="2045" max="2045" width="10.7109375" style="7" bestFit="1" customWidth="1"/>
    <col min="2046" max="2046" width="2.28515625" style="7" customWidth="1"/>
    <col min="2047" max="2047" width="9.7109375" style="7" bestFit="1" customWidth="1"/>
    <col min="2048" max="2048" width="3.28515625" style="7" customWidth="1"/>
    <col min="2049" max="2049" width="9.85546875" style="7" bestFit="1" customWidth="1"/>
    <col min="2050" max="2050" width="9.28515625" style="7" bestFit="1" customWidth="1"/>
    <col min="2051" max="2051" width="4.85546875" style="7" bestFit="1" customWidth="1"/>
    <col min="2052" max="2052" width="10.28515625" style="7" bestFit="1" customWidth="1"/>
    <col min="2053" max="2054" width="2.28515625" style="7" customWidth="1"/>
    <col min="2055" max="2055" width="7.28515625" style="7" customWidth="1"/>
    <col min="2056" max="2056" width="11.7109375" style="7" customWidth="1"/>
    <col min="2057" max="2057" width="3.5703125" style="7" bestFit="1" customWidth="1"/>
    <col min="2058" max="2058" width="34" style="7" customWidth="1"/>
    <col min="2059" max="2059" width="2.85546875" style="7" customWidth="1"/>
    <col min="2060" max="2060" width="10.42578125" style="7" customWidth="1"/>
    <col min="2061" max="2061" width="2.85546875" style="7" customWidth="1"/>
    <col min="2062" max="2062" width="10.42578125" style="7" customWidth="1"/>
    <col min="2063" max="2063" width="2.28515625" style="7" customWidth="1"/>
    <col min="2064" max="2293" width="10.42578125" style="7"/>
    <col min="2294" max="2294" width="6.140625" style="7" bestFit="1" customWidth="1"/>
    <col min="2295" max="2295" width="4.85546875" style="7" bestFit="1" customWidth="1"/>
    <col min="2296" max="2296" width="12.140625" style="7" bestFit="1" customWidth="1"/>
    <col min="2297" max="2297" width="9.5703125" style="7" bestFit="1" customWidth="1"/>
    <col min="2298" max="2298" width="3.28515625" style="7" customWidth="1"/>
    <col min="2299" max="2299" width="7.28515625" style="7" bestFit="1" customWidth="1"/>
    <col min="2300" max="2300" width="9.5703125" style="7" bestFit="1" customWidth="1"/>
    <col min="2301" max="2301" width="10.7109375" style="7" bestFit="1" customWidth="1"/>
    <col min="2302" max="2302" width="2.28515625" style="7" customWidth="1"/>
    <col min="2303" max="2303" width="9.7109375" style="7" bestFit="1" customWidth="1"/>
    <col min="2304" max="2304" width="3.28515625" style="7" customWidth="1"/>
    <col min="2305" max="2305" width="9.85546875" style="7" bestFit="1" customWidth="1"/>
    <col min="2306" max="2306" width="9.28515625" style="7" bestFit="1" customWidth="1"/>
    <col min="2307" max="2307" width="4.85546875" style="7" bestFit="1" customWidth="1"/>
    <col min="2308" max="2308" width="10.28515625" style="7" bestFit="1" customWidth="1"/>
    <col min="2309" max="2310" width="2.28515625" style="7" customWidth="1"/>
    <col min="2311" max="2311" width="7.28515625" style="7" customWidth="1"/>
    <col min="2312" max="2312" width="11.7109375" style="7" customWidth="1"/>
    <col min="2313" max="2313" width="3.5703125" style="7" bestFit="1" customWidth="1"/>
    <col min="2314" max="2314" width="34" style="7" customWidth="1"/>
    <col min="2315" max="2315" width="2.85546875" style="7" customWidth="1"/>
    <col min="2316" max="2316" width="10.42578125" style="7" customWidth="1"/>
    <col min="2317" max="2317" width="2.85546875" style="7" customWidth="1"/>
    <col min="2318" max="2318" width="10.42578125" style="7" customWidth="1"/>
    <col min="2319" max="2319" width="2.28515625" style="7" customWidth="1"/>
    <col min="2320" max="2549" width="10.42578125" style="7"/>
    <col min="2550" max="2550" width="6.140625" style="7" bestFit="1" customWidth="1"/>
    <col min="2551" max="2551" width="4.85546875" style="7" bestFit="1" customWidth="1"/>
    <col min="2552" max="2552" width="12.140625" style="7" bestFit="1" customWidth="1"/>
    <col min="2553" max="2553" width="9.5703125" style="7" bestFit="1" customWidth="1"/>
    <col min="2554" max="2554" width="3.28515625" style="7" customWidth="1"/>
    <col min="2555" max="2555" width="7.28515625" style="7" bestFit="1" customWidth="1"/>
    <col min="2556" max="2556" width="9.5703125" style="7" bestFit="1" customWidth="1"/>
    <col min="2557" max="2557" width="10.7109375" style="7" bestFit="1" customWidth="1"/>
    <col min="2558" max="2558" width="2.28515625" style="7" customWidth="1"/>
    <col min="2559" max="2559" width="9.7109375" style="7" bestFit="1" customWidth="1"/>
    <col min="2560" max="2560" width="3.28515625" style="7" customWidth="1"/>
    <col min="2561" max="2561" width="9.85546875" style="7" bestFit="1" customWidth="1"/>
    <col min="2562" max="2562" width="9.28515625" style="7" bestFit="1" customWidth="1"/>
    <col min="2563" max="2563" width="4.85546875" style="7" bestFit="1" customWidth="1"/>
    <col min="2564" max="2564" width="10.28515625" style="7" bestFit="1" customWidth="1"/>
    <col min="2565" max="2566" width="2.28515625" style="7" customWidth="1"/>
    <col min="2567" max="2567" width="7.28515625" style="7" customWidth="1"/>
    <col min="2568" max="2568" width="11.7109375" style="7" customWidth="1"/>
    <col min="2569" max="2569" width="3.5703125" style="7" bestFit="1" customWidth="1"/>
    <col min="2570" max="2570" width="34" style="7" customWidth="1"/>
    <col min="2571" max="2571" width="2.85546875" style="7" customWidth="1"/>
    <col min="2572" max="2572" width="10.42578125" style="7" customWidth="1"/>
    <col min="2573" max="2573" width="2.85546875" style="7" customWidth="1"/>
    <col min="2574" max="2574" width="10.42578125" style="7" customWidth="1"/>
    <col min="2575" max="2575" width="2.28515625" style="7" customWidth="1"/>
    <col min="2576" max="2805" width="10.42578125" style="7"/>
    <col min="2806" max="2806" width="6.140625" style="7" bestFit="1" customWidth="1"/>
    <col min="2807" max="2807" width="4.85546875" style="7" bestFit="1" customWidth="1"/>
    <col min="2808" max="2808" width="12.140625" style="7" bestFit="1" customWidth="1"/>
    <col min="2809" max="2809" width="9.5703125" style="7" bestFit="1" customWidth="1"/>
    <col min="2810" max="2810" width="3.28515625" style="7" customWidth="1"/>
    <col min="2811" max="2811" width="7.28515625" style="7" bestFit="1" customWidth="1"/>
    <col min="2812" max="2812" width="9.5703125" style="7" bestFit="1" customWidth="1"/>
    <col min="2813" max="2813" width="10.7109375" style="7" bestFit="1" customWidth="1"/>
    <col min="2814" max="2814" width="2.28515625" style="7" customWidth="1"/>
    <col min="2815" max="2815" width="9.7109375" style="7" bestFit="1" customWidth="1"/>
    <col min="2816" max="2816" width="3.28515625" style="7" customWidth="1"/>
    <col min="2817" max="2817" width="9.85546875" style="7" bestFit="1" customWidth="1"/>
    <col min="2818" max="2818" width="9.28515625" style="7" bestFit="1" customWidth="1"/>
    <col min="2819" max="2819" width="4.85546875" style="7" bestFit="1" customWidth="1"/>
    <col min="2820" max="2820" width="10.28515625" style="7" bestFit="1" customWidth="1"/>
    <col min="2821" max="2822" width="2.28515625" style="7" customWidth="1"/>
    <col min="2823" max="2823" width="7.28515625" style="7" customWidth="1"/>
    <col min="2824" max="2824" width="11.7109375" style="7" customWidth="1"/>
    <col min="2825" max="2825" width="3.5703125" style="7" bestFit="1" customWidth="1"/>
    <col min="2826" max="2826" width="34" style="7" customWidth="1"/>
    <col min="2827" max="2827" width="2.85546875" style="7" customWidth="1"/>
    <col min="2828" max="2828" width="10.42578125" style="7" customWidth="1"/>
    <col min="2829" max="2829" width="2.85546875" style="7" customWidth="1"/>
    <col min="2830" max="2830" width="10.42578125" style="7" customWidth="1"/>
    <col min="2831" max="2831" width="2.28515625" style="7" customWidth="1"/>
    <col min="2832" max="3061" width="10.42578125" style="7"/>
    <col min="3062" max="3062" width="6.140625" style="7" bestFit="1" customWidth="1"/>
    <col min="3063" max="3063" width="4.85546875" style="7" bestFit="1" customWidth="1"/>
    <col min="3064" max="3064" width="12.140625" style="7" bestFit="1" customWidth="1"/>
    <col min="3065" max="3065" width="9.5703125" style="7" bestFit="1" customWidth="1"/>
    <col min="3066" max="3066" width="3.28515625" style="7" customWidth="1"/>
    <col min="3067" max="3067" width="7.28515625" style="7" bestFit="1" customWidth="1"/>
    <col min="3068" max="3068" width="9.5703125" style="7" bestFit="1" customWidth="1"/>
    <col min="3069" max="3069" width="10.7109375" style="7" bestFit="1" customWidth="1"/>
    <col min="3070" max="3070" width="2.28515625" style="7" customWidth="1"/>
    <col min="3071" max="3071" width="9.7109375" style="7" bestFit="1" customWidth="1"/>
    <col min="3072" max="3072" width="3.28515625" style="7" customWidth="1"/>
    <col min="3073" max="3073" width="9.85546875" style="7" bestFit="1" customWidth="1"/>
    <col min="3074" max="3074" width="9.28515625" style="7" bestFit="1" customWidth="1"/>
    <col min="3075" max="3075" width="4.85546875" style="7" bestFit="1" customWidth="1"/>
    <col min="3076" max="3076" width="10.28515625" style="7" bestFit="1" customWidth="1"/>
    <col min="3077" max="3078" width="2.28515625" style="7" customWidth="1"/>
    <col min="3079" max="3079" width="7.28515625" style="7" customWidth="1"/>
    <col min="3080" max="3080" width="11.7109375" style="7" customWidth="1"/>
    <col min="3081" max="3081" width="3.5703125" style="7" bestFit="1" customWidth="1"/>
    <col min="3082" max="3082" width="34" style="7" customWidth="1"/>
    <col min="3083" max="3083" width="2.85546875" style="7" customWidth="1"/>
    <col min="3084" max="3084" width="10.42578125" style="7" customWidth="1"/>
    <col min="3085" max="3085" width="2.85546875" style="7" customWidth="1"/>
    <col min="3086" max="3086" width="10.42578125" style="7" customWidth="1"/>
    <col min="3087" max="3087" width="2.28515625" style="7" customWidth="1"/>
    <col min="3088" max="3317" width="10.42578125" style="7"/>
    <col min="3318" max="3318" width="6.140625" style="7" bestFit="1" customWidth="1"/>
    <col min="3319" max="3319" width="4.85546875" style="7" bestFit="1" customWidth="1"/>
    <col min="3320" max="3320" width="12.140625" style="7" bestFit="1" customWidth="1"/>
    <col min="3321" max="3321" width="9.5703125" style="7" bestFit="1" customWidth="1"/>
    <col min="3322" max="3322" width="3.28515625" style="7" customWidth="1"/>
    <col min="3323" max="3323" width="7.28515625" style="7" bestFit="1" customWidth="1"/>
    <col min="3324" max="3324" width="9.5703125" style="7" bestFit="1" customWidth="1"/>
    <col min="3325" max="3325" width="10.7109375" style="7" bestFit="1" customWidth="1"/>
    <col min="3326" max="3326" width="2.28515625" style="7" customWidth="1"/>
    <col min="3327" max="3327" width="9.7109375" style="7" bestFit="1" customWidth="1"/>
    <col min="3328" max="3328" width="3.28515625" style="7" customWidth="1"/>
    <col min="3329" max="3329" width="9.85546875" style="7" bestFit="1" customWidth="1"/>
    <col min="3330" max="3330" width="9.28515625" style="7" bestFit="1" customWidth="1"/>
    <col min="3331" max="3331" width="4.85546875" style="7" bestFit="1" customWidth="1"/>
    <col min="3332" max="3332" width="10.28515625" style="7" bestFit="1" customWidth="1"/>
    <col min="3333" max="3334" width="2.28515625" style="7" customWidth="1"/>
    <col min="3335" max="3335" width="7.28515625" style="7" customWidth="1"/>
    <col min="3336" max="3336" width="11.7109375" style="7" customWidth="1"/>
    <col min="3337" max="3337" width="3.5703125" style="7" bestFit="1" customWidth="1"/>
    <col min="3338" max="3338" width="34" style="7" customWidth="1"/>
    <col min="3339" max="3339" width="2.85546875" style="7" customWidth="1"/>
    <col min="3340" max="3340" width="10.42578125" style="7" customWidth="1"/>
    <col min="3341" max="3341" width="2.85546875" style="7" customWidth="1"/>
    <col min="3342" max="3342" width="10.42578125" style="7" customWidth="1"/>
    <col min="3343" max="3343" width="2.28515625" style="7" customWidth="1"/>
    <col min="3344" max="3573" width="10.42578125" style="7"/>
    <col min="3574" max="3574" width="6.140625" style="7" bestFit="1" customWidth="1"/>
    <col min="3575" max="3575" width="4.85546875" style="7" bestFit="1" customWidth="1"/>
    <col min="3576" max="3576" width="12.140625" style="7" bestFit="1" customWidth="1"/>
    <col min="3577" max="3577" width="9.5703125" style="7" bestFit="1" customWidth="1"/>
    <col min="3578" max="3578" width="3.28515625" style="7" customWidth="1"/>
    <col min="3579" max="3579" width="7.28515625" style="7" bestFit="1" customWidth="1"/>
    <col min="3580" max="3580" width="9.5703125" style="7" bestFit="1" customWidth="1"/>
    <col min="3581" max="3581" width="10.7109375" style="7" bestFit="1" customWidth="1"/>
    <col min="3582" max="3582" width="2.28515625" style="7" customWidth="1"/>
    <col min="3583" max="3583" width="9.7109375" style="7" bestFit="1" customWidth="1"/>
    <col min="3584" max="3584" width="3.28515625" style="7" customWidth="1"/>
    <col min="3585" max="3585" width="9.85546875" style="7" bestFit="1" customWidth="1"/>
    <col min="3586" max="3586" width="9.28515625" style="7" bestFit="1" customWidth="1"/>
    <col min="3587" max="3587" width="4.85546875" style="7" bestFit="1" customWidth="1"/>
    <col min="3588" max="3588" width="10.28515625" style="7" bestFit="1" customWidth="1"/>
    <col min="3589" max="3590" width="2.28515625" style="7" customWidth="1"/>
    <col min="3591" max="3591" width="7.28515625" style="7" customWidth="1"/>
    <col min="3592" max="3592" width="11.7109375" style="7" customWidth="1"/>
    <col min="3593" max="3593" width="3.5703125" style="7" bestFit="1" customWidth="1"/>
    <col min="3594" max="3594" width="34" style="7" customWidth="1"/>
    <col min="3595" max="3595" width="2.85546875" style="7" customWidth="1"/>
    <col min="3596" max="3596" width="10.42578125" style="7" customWidth="1"/>
    <col min="3597" max="3597" width="2.85546875" style="7" customWidth="1"/>
    <col min="3598" max="3598" width="10.42578125" style="7" customWidth="1"/>
    <col min="3599" max="3599" width="2.28515625" style="7" customWidth="1"/>
    <col min="3600" max="3829" width="10.42578125" style="7"/>
    <col min="3830" max="3830" width="6.140625" style="7" bestFit="1" customWidth="1"/>
    <col min="3831" max="3831" width="4.85546875" style="7" bestFit="1" customWidth="1"/>
    <col min="3832" max="3832" width="12.140625" style="7" bestFit="1" customWidth="1"/>
    <col min="3833" max="3833" width="9.5703125" style="7" bestFit="1" customWidth="1"/>
    <col min="3834" max="3834" width="3.28515625" style="7" customWidth="1"/>
    <col min="3835" max="3835" width="7.28515625" style="7" bestFit="1" customWidth="1"/>
    <col min="3836" max="3836" width="9.5703125" style="7" bestFit="1" customWidth="1"/>
    <col min="3837" max="3837" width="10.7109375" style="7" bestFit="1" customWidth="1"/>
    <col min="3838" max="3838" width="2.28515625" style="7" customWidth="1"/>
    <col min="3839" max="3839" width="9.7109375" style="7" bestFit="1" customWidth="1"/>
    <col min="3840" max="3840" width="3.28515625" style="7" customWidth="1"/>
    <col min="3841" max="3841" width="9.85546875" style="7" bestFit="1" customWidth="1"/>
    <col min="3842" max="3842" width="9.28515625" style="7" bestFit="1" customWidth="1"/>
    <col min="3843" max="3843" width="4.85546875" style="7" bestFit="1" customWidth="1"/>
    <col min="3844" max="3844" width="10.28515625" style="7" bestFit="1" customWidth="1"/>
    <col min="3845" max="3846" width="2.28515625" style="7" customWidth="1"/>
    <col min="3847" max="3847" width="7.28515625" style="7" customWidth="1"/>
    <col min="3848" max="3848" width="11.7109375" style="7" customWidth="1"/>
    <col min="3849" max="3849" width="3.5703125" style="7" bestFit="1" customWidth="1"/>
    <col min="3850" max="3850" width="34" style="7" customWidth="1"/>
    <col min="3851" max="3851" width="2.85546875" style="7" customWidth="1"/>
    <col min="3852" max="3852" width="10.42578125" style="7" customWidth="1"/>
    <col min="3853" max="3853" width="2.85546875" style="7" customWidth="1"/>
    <col min="3854" max="3854" width="10.42578125" style="7" customWidth="1"/>
    <col min="3855" max="3855" width="2.28515625" style="7" customWidth="1"/>
    <col min="3856" max="4085" width="10.42578125" style="7"/>
    <col min="4086" max="4086" width="6.140625" style="7" bestFit="1" customWidth="1"/>
    <col min="4087" max="4087" width="4.85546875" style="7" bestFit="1" customWidth="1"/>
    <col min="4088" max="4088" width="12.140625" style="7" bestFit="1" customWidth="1"/>
    <col min="4089" max="4089" width="9.5703125" style="7" bestFit="1" customWidth="1"/>
    <col min="4090" max="4090" width="3.28515625" style="7" customWidth="1"/>
    <col min="4091" max="4091" width="7.28515625" style="7" bestFit="1" customWidth="1"/>
    <col min="4092" max="4092" width="9.5703125" style="7" bestFit="1" customWidth="1"/>
    <col min="4093" max="4093" width="10.7109375" style="7" bestFit="1" customWidth="1"/>
    <col min="4094" max="4094" width="2.28515625" style="7" customWidth="1"/>
    <col min="4095" max="4095" width="9.7109375" style="7" bestFit="1" customWidth="1"/>
    <col min="4096" max="4096" width="3.28515625" style="7" customWidth="1"/>
    <col min="4097" max="4097" width="9.85546875" style="7" bestFit="1" customWidth="1"/>
    <col min="4098" max="4098" width="9.28515625" style="7" bestFit="1" customWidth="1"/>
    <col min="4099" max="4099" width="4.85546875" style="7" bestFit="1" customWidth="1"/>
    <col min="4100" max="4100" width="10.28515625" style="7" bestFit="1" customWidth="1"/>
    <col min="4101" max="4102" width="2.28515625" style="7" customWidth="1"/>
    <col min="4103" max="4103" width="7.28515625" style="7" customWidth="1"/>
    <col min="4104" max="4104" width="11.7109375" style="7" customWidth="1"/>
    <col min="4105" max="4105" width="3.5703125" style="7" bestFit="1" customWidth="1"/>
    <col min="4106" max="4106" width="34" style="7" customWidth="1"/>
    <col min="4107" max="4107" width="2.85546875" style="7" customWidth="1"/>
    <col min="4108" max="4108" width="10.42578125" style="7" customWidth="1"/>
    <col min="4109" max="4109" width="2.85546875" style="7" customWidth="1"/>
    <col min="4110" max="4110" width="10.42578125" style="7" customWidth="1"/>
    <col min="4111" max="4111" width="2.28515625" style="7" customWidth="1"/>
    <col min="4112" max="4341" width="10.42578125" style="7"/>
    <col min="4342" max="4342" width="6.140625" style="7" bestFit="1" customWidth="1"/>
    <col min="4343" max="4343" width="4.85546875" style="7" bestFit="1" customWidth="1"/>
    <col min="4344" max="4344" width="12.140625" style="7" bestFit="1" customWidth="1"/>
    <col min="4345" max="4345" width="9.5703125" style="7" bestFit="1" customWidth="1"/>
    <col min="4346" max="4346" width="3.28515625" style="7" customWidth="1"/>
    <col min="4347" max="4347" width="7.28515625" style="7" bestFit="1" customWidth="1"/>
    <col min="4348" max="4348" width="9.5703125" style="7" bestFit="1" customWidth="1"/>
    <col min="4349" max="4349" width="10.7109375" style="7" bestFit="1" customWidth="1"/>
    <col min="4350" max="4350" width="2.28515625" style="7" customWidth="1"/>
    <col min="4351" max="4351" width="9.7109375" style="7" bestFit="1" customWidth="1"/>
    <col min="4352" max="4352" width="3.28515625" style="7" customWidth="1"/>
    <col min="4353" max="4353" width="9.85546875" style="7" bestFit="1" customWidth="1"/>
    <col min="4354" max="4354" width="9.28515625" style="7" bestFit="1" customWidth="1"/>
    <col min="4355" max="4355" width="4.85546875" style="7" bestFit="1" customWidth="1"/>
    <col min="4356" max="4356" width="10.28515625" style="7" bestFit="1" customWidth="1"/>
    <col min="4357" max="4358" width="2.28515625" style="7" customWidth="1"/>
    <col min="4359" max="4359" width="7.28515625" style="7" customWidth="1"/>
    <col min="4360" max="4360" width="11.7109375" style="7" customWidth="1"/>
    <col min="4361" max="4361" width="3.5703125" style="7" bestFit="1" customWidth="1"/>
    <col min="4362" max="4362" width="34" style="7" customWidth="1"/>
    <col min="4363" max="4363" width="2.85546875" style="7" customWidth="1"/>
    <col min="4364" max="4364" width="10.42578125" style="7" customWidth="1"/>
    <col min="4365" max="4365" width="2.85546875" style="7" customWidth="1"/>
    <col min="4366" max="4366" width="10.42578125" style="7" customWidth="1"/>
    <col min="4367" max="4367" width="2.28515625" style="7" customWidth="1"/>
    <col min="4368" max="4597" width="10.42578125" style="7"/>
    <col min="4598" max="4598" width="6.140625" style="7" bestFit="1" customWidth="1"/>
    <col min="4599" max="4599" width="4.85546875" style="7" bestFit="1" customWidth="1"/>
    <col min="4600" max="4600" width="12.140625" style="7" bestFit="1" customWidth="1"/>
    <col min="4601" max="4601" width="9.5703125" style="7" bestFit="1" customWidth="1"/>
    <col min="4602" max="4602" width="3.28515625" style="7" customWidth="1"/>
    <col min="4603" max="4603" width="7.28515625" style="7" bestFit="1" customWidth="1"/>
    <col min="4604" max="4604" width="9.5703125" style="7" bestFit="1" customWidth="1"/>
    <col min="4605" max="4605" width="10.7109375" style="7" bestFit="1" customWidth="1"/>
    <col min="4606" max="4606" width="2.28515625" style="7" customWidth="1"/>
    <col min="4607" max="4607" width="9.7109375" style="7" bestFit="1" customWidth="1"/>
    <col min="4608" max="4608" width="3.28515625" style="7" customWidth="1"/>
    <col min="4609" max="4609" width="9.85546875" style="7" bestFit="1" customWidth="1"/>
    <col min="4610" max="4610" width="9.28515625" style="7" bestFit="1" customWidth="1"/>
    <col min="4611" max="4611" width="4.85546875" style="7" bestFit="1" customWidth="1"/>
    <col min="4612" max="4612" width="10.28515625" style="7" bestFit="1" customWidth="1"/>
    <col min="4613" max="4614" width="2.28515625" style="7" customWidth="1"/>
    <col min="4615" max="4615" width="7.28515625" style="7" customWidth="1"/>
    <col min="4616" max="4616" width="11.7109375" style="7" customWidth="1"/>
    <col min="4617" max="4617" width="3.5703125" style="7" bestFit="1" customWidth="1"/>
    <col min="4618" max="4618" width="34" style="7" customWidth="1"/>
    <col min="4619" max="4619" width="2.85546875" style="7" customWidth="1"/>
    <col min="4620" max="4620" width="10.42578125" style="7" customWidth="1"/>
    <col min="4621" max="4621" width="2.85546875" style="7" customWidth="1"/>
    <col min="4622" max="4622" width="10.42578125" style="7" customWidth="1"/>
    <col min="4623" max="4623" width="2.28515625" style="7" customWidth="1"/>
    <col min="4624" max="4853" width="10.42578125" style="7"/>
    <col min="4854" max="4854" width="6.140625" style="7" bestFit="1" customWidth="1"/>
    <col min="4855" max="4855" width="4.85546875" style="7" bestFit="1" customWidth="1"/>
    <col min="4856" max="4856" width="12.140625" style="7" bestFit="1" customWidth="1"/>
    <col min="4857" max="4857" width="9.5703125" style="7" bestFit="1" customWidth="1"/>
    <col min="4858" max="4858" width="3.28515625" style="7" customWidth="1"/>
    <col min="4859" max="4859" width="7.28515625" style="7" bestFit="1" customWidth="1"/>
    <col min="4860" max="4860" width="9.5703125" style="7" bestFit="1" customWidth="1"/>
    <col min="4861" max="4861" width="10.7109375" style="7" bestFit="1" customWidth="1"/>
    <col min="4862" max="4862" width="2.28515625" style="7" customWidth="1"/>
    <col min="4863" max="4863" width="9.7109375" style="7" bestFit="1" customWidth="1"/>
    <col min="4864" max="4864" width="3.28515625" style="7" customWidth="1"/>
    <col min="4865" max="4865" width="9.85546875" style="7" bestFit="1" customWidth="1"/>
    <col min="4866" max="4866" width="9.28515625" style="7" bestFit="1" customWidth="1"/>
    <col min="4867" max="4867" width="4.85546875" style="7" bestFit="1" customWidth="1"/>
    <col min="4868" max="4868" width="10.28515625" style="7" bestFit="1" customWidth="1"/>
    <col min="4869" max="4870" width="2.28515625" style="7" customWidth="1"/>
    <col min="4871" max="4871" width="7.28515625" style="7" customWidth="1"/>
    <col min="4872" max="4872" width="11.7109375" style="7" customWidth="1"/>
    <col min="4873" max="4873" width="3.5703125" style="7" bestFit="1" customWidth="1"/>
    <col min="4874" max="4874" width="34" style="7" customWidth="1"/>
    <col min="4875" max="4875" width="2.85546875" style="7" customWidth="1"/>
    <col min="4876" max="4876" width="10.42578125" style="7" customWidth="1"/>
    <col min="4877" max="4877" width="2.85546875" style="7" customWidth="1"/>
    <col min="4878" max="4878" width="10.42578125" style="7" customWidth="1"/>
    <col min="4879" max="4879" width="2.28515625" style="7" customWidth="1"/>
    <col min="4880" max="5109" width="10.42578125" style="7"/>
    <col min="5110" max="5110" width="6.140625" style="7" bestFit="1" customWidth="1"/>
    <col min="5111" max="5111" width="4.85546875" style="7" bestFit="1" customWidth="1"/>
    <col min="5112" max="5112" width="12.140625" style="7" bestFit="1" customWidth="1"/>
    <col min="5113" max="5113" width="9.5703125" style="7" bestFit="1" customWidth="1"/>
    <col min="5114" max="5114" width="3.28515625" style="7" customWidth="1"/>
    <col min="5115" max="5115" width="7.28515625" style="7" bestFit="1" customWidth="1"/>
    <col min="5116" max="5116" width="9.5703125" style="7" bestFit="1" customWidth="1"/>
    <col min="5117" max="5117" width="10.7109375" style="7" bestFit="1" customWidth="1"/>
    <col min="5118" max="5118" width="2.28515625" style="7" customWidth="1"/>
    <col min="5119" max="5119" width="9.7109375" style="7" bestFit="1" customWidth="1"/>
    <col min="5120" max="5120" width="3.28515625" style="7" customWidth="1"/>
    <col min="5121" max="5121" width="9.85546875" style="7" bestFit="1" customWidth="1"/>
    <col min="5122" max="5122" width="9.28515625" style="7" bestFit="1" customWidth="1"/>
    <col min="5123" max="5123" width="4.85546875" style="7" bestFit="1" customWidth="1"/>
    <col min="5124" max="5124" width="10.28515625" style="7" bestFit="1" customWidth="1"/>
    <col min="5125" max="5126" width="2.28515625" style="7" customWidth="1"/>
    <col min="5127" max="5127" width="7.28515625" style="7" customWidth="1"/>
    <col min="5128" max="5128" width="11.7109375" style="7" customWidth="1"/>
    <col min="5129" max="5129" width="3.5703125" style="7" bestFit="1" customWidth="1"/>
    <col min="5130" max="5130" width="34" style="7" customWidth="1"/>
    <col min="5131" max="5131" width="2.85546875" style="7" customWidth="1"/>
    <col min="5132" max="5132" width="10.42578125" style="7" customWidth="1"/>
    <col min="5133" max="5133" width="2.85546875" style="7" customWidth="1"/>
    <col min="5134" max="5134" width="10.42578125" style="7" customWidth="1"/>
    <col min="5135" max="5135" width="2.28515625" style="7" customWidth="1"/>
    <col min="5136" max="5365" width="10.42578125" style="7"/>
    <col min="5366" max="5366" width="6.140625" style="7" bestFit="1" customWidth="1"/>
    <col min="5367" max="5367" width="4.85546875" style="7" bestFit="1" customWidth="1"/>
    <col min="5368" max="5368" width="12.140625" style="7" bestFit="1" customWidth="1"/>
    <col min="5369" max="5369" width="9.5703125" style="7" bestFit="1" customWidth="1"/>
    <col min="5370" max="5370" width="3.28515625" style="7" customWidth="1"/>
    <col min="5371" max="5371" width="7.28515625" style="7" bestFit="1" customWidth="1"/>
    <col min="5372" max="5372" width="9.5703125" style="7" bestFit="1" customWidth="1"/>
    <col min="5373" max="5373" width="10.7109375" style="7" bestFit="1" customWidth="1"/>
    <col min="5374" max="5374" width="2.28515625" style="7" customWidth="1"/>
    <col min="5375" max="5375" width="9.7109375" style="7" bestFit="1" customWidth="1"/>
    <col min="5376" max="5376" width="3.28515625" style="7" customWidth="1"/>
    <col min="5377" max="5377" width="9.85546875" style="7" bestFit="1" customWidth="1"/>
    <col min="5378" max="5378" width="9.28515625" style="7" bestFit="1" customWidth="1"/>
    <col min="5379" max="5379" width="4.85546875" style="7" bestFit="1" customWidth="1"/>
    <col min="5380" max="5380" width="10.28515625" style="7" bestFit="1" customWidth="1"/>
    <col min="5381" max="5382" width="2.28515625" style="7" customWidth="1"/>
    <col min="5383" max="5383" width="7.28515625" style="7" customWidth="1"/>
    <col min="5384" max="5384" width="11.7109375" style="7" customWidth="1"/>
    <col min="5385" max="5385" width="3.5703125" style="7" bestFit="1" customWidth="1"/>
    <col min="5386" max="5386" width="34" style="7" customWidth="1"/>
    <col min="5387" max="5387" width="2.85546875" style="7" customWidth="1"/>
    <col min="5388" max="5388" width="10.42578125" style="7" customWidth="1"/>
    <col min="5389" max="5389" width="2.85546875" style="7" customWidth="1"/>
    <col min="5390" max="5390" width="10.42578125" style="7" customWidth="1"/>
    <col min="5391" max="5391" width="2.28515625" style="7" customWidth="1"/>
    <col min="5392" max="5621" width="10.42578125" style="7"/>
    <col min="5622" max="5622" width="6.140625" style="7" bestFit="1" customWidth="1"/>
    <col min="5623" max="5623" width="4.85546875" style="7" bestFit="1" customWidth="1"/>
    <col min="5624" max="5624" width="12.140625" style="7" bestFit="1" customWidth="1"/>
    <col min="5625" max="5625" width="9.5703125" style="7" bestFit="1" customWidth="1"/>
    <col min="5626" max="5626" width="3.28515625" style="7" customWidth="1"/>
    <col min="5627" max="5627" width="7.28515625" style="7" bestFit="1" customWidth="1"/>
    <col min="5628" max="5628" width="9.5703125" style="7" bestFit="1" customWidth="1"/>
    <col min="5629" max="5629" width="10.7109375" style="7" bestFit="1" customWidth="1"/>
    <col min="5630" max="5630" width="2.28515625" style="7" customWidth="1"/>
    <col min="5631" max="5631" width="9.7109375" style="7" bestFit="1" customWidth="1"/>
    <col min="5632" max="5632" width="3.28515625" style="7" customWidth="1"/>
    <col min="5633" max="5633" width="9.85546875" style="7" bestFit="1" customWidth="1"/>
    <col min="5634" max="5634" width="9.28515625" style="7" bestFit="1" customWidth="1"/>
    <col min="5635" max="5635" width="4.85546875" style="7" bestFit="1" customWidth="1"/>
    <col min="5636" max="5636" width="10.28515625" style="7" bestFit="1" customWidth="1"/>
    <col min="5637" max="5638" width="2.28515625" style="7" customWidth="1"/>
    <col min="5639" max="5639" width="7.28515625" style="7" customWidth="1"/>
    <col min="5640" max="5640" width="11.7109375" style="7" customWidth="1"/>
    <col min="5641" max="5641" width="3.5703125" style="7" bestFit="1" customWidth="1"/>
    <col min="5642" max="5642" width="34" style="7" customWidth="1"/>
    <col min="5643" max="5643" width="2.85546875" style="7" customWidth="1"/>
    <col min="5644" max="5644" width="10.42578125" style="7" customWidth="1"/>
    <col min="5645" max="5645" width="2.85546875" style="7" customWidth="1"/>
    <col min="5646" max="5646" width="10.42578125" style="7" customWidth="1"/>
    <col min="5647" max="5647" width="2.28515625" style="7" customWidth="1"/>
    <col min="5648" max="5877" width="10.42578125" style="7"/>
    <col min="5878" max="5878" width="6.140625" style="7" bestFit="1" customWidth="1"/>
    <col min="5879" max="5879" width="4.85546875" style="7" bestFit="1" customWidth="1"/>
    <col min="5880" max="5880" width="12.140625" style="7" bestFit="1" customWidth="1"/>
    <col min="5881" max="5881" width="9.5703125" style="7" bestFit="1" customWidth="1"/>
    <col min="5882" max="5882" width="3.28515625" style="7" customWidth="1"/>
    <col min="5883" max="5883" width="7.28515625" style="7" bestFit="1" customWidth="1"/>
    <col min="5884" max="5884" width="9.5703125" style="7" bestFit="1" customWidth="1"/>
    <col min="5885" max="5885" width="10.7109375" style="7" bestFit="1" customWidth="1"/>
    <col min="5886" max="5886" width="2.28515625" style="7" customWidth="1"/>
    <col min="5887" max="5887" width="9.7109375" style="7" bestFit="1" customWidth="1"/>
    <col min="5888" max="5888" width="3.28515625" style="7" customWidth="1"/>
    <col min="5889" max="5889" width="9.85546875" style="7" bestFit="1" customWidth="1"/>
    <col min="5890" max="5890" width="9.28515625" style="7" bestFit="1" customWidth="1"/>
    <col min="5891" max="5891" width="4.85546875" style="7" bestFit="1" customWidth="1"/>
    <col min="5892" max="5892" width="10.28515625" style="7" bestFit="1" customWidth="1"/>
    <col min="5893" max="5894" width="2.28515625" style="7" customWidth="1"/>
    <col min="5895" max="5895" width="7.28515625" style="7" customWidth="1"/>
    <col min="5896" max="5896" width="11.7109375" style="7" customWidth="1"/>
    <col min="5897" max="5897" width="3.5703125" style="7" bestFit="1" customWidth="1"/>
    <col min="5898" max="5898" width="34" style="7" customWidth="1"/>
    <col min="5899" max="5899" width="2.85546875" style="7" customWidth="1"/>
    <col min="5900" max="5900" width="10.42578125" style="7" customWidth="1"/>
    <col min="5901" max="5901" width="2.85546875" style="7" customWidth="1"/>
    <col min="5902" max="5902" width="10.42578125" style="7" customWidth="1"/>
    <col min="5903" max="5903" width="2.28515625" style="7" customWidth="1"/>
    <col min="5904" max="6133" width="10.42578125" style="7"/>
    <col min="6134" max="6134" width="6.140625" style="7" bestFit="1" customWidth="1"/>
    <col min="6135" max="6135" width="4.85546875" style="7" bestFit="1" customWidth="1"/>
    <col min="6136" max="6136" width="12.140625" style="7" bestFit="1" customWidth="1"/>
    <col min="6137" max="6137" width="9.5703125" style="7" bestFit="1" customWidth="1"/>
    <col min="6138" max="6138" width="3.28515625" style="7" customWidth="1"/>
    <col min="6139" max="6139" width="7.28515625" style="7" bestFit="1" customWidth="1"/>
    <col min="6140" max="6140" width="9.5703125" style="7" bestFit="1" customWidth="1"/>
    <col min="6141" max="6141" width="10.7109375" style="7" bestFit="1" customWidth="1"/>
    <col min="6142" max="6142" width="2.28515625" style="7" customWidth="1"/>
    <col min="6143" max="6143" width="9.7109375" style="7" bestFit="1" customWidth="1"/>
    <col min="6144" max="6144" width="3.28515625" style="7" customWidth="1"/>
    <col min="6145" max="6145" width="9.85546875" style="7" bestFit="1" customWidth="1"/>
    <col min="6146" max="6146" width="9.28515625" style="7" bestFit="1" customWidth="1"/>
    <col min="6147" max="6147" width="4.85546875" style="7" bestFit="1" customWidth="1"/>
    <col min="6148" max="6148" width="10.28515625" style="7" bestFit="1" customWidth="1"/>
    <col min="6149" max="6150" width="2.28515625" style="7" customWidth="1"/>
    <col min="6151" max="6151" width="7.28515625" style="7" customWidth="1"/>
    <col min="6152" max="6152" width="11.7109375" style="7" customWidth="1"/>
    <col min="6153" max="6153" width="3.5703125" style="7" bestFit="1" customWidth="1"/>
    <col min="6154" max="6154" width="34" style="7" customWidth="1"/>
    <col min="6155" max="6155" width="2.85546875" style="7" customWidth="1"/>
    <col min="6156" max="6156" width="10.42578125" style="7" customWidth="1"/>
    <col min="6157" max="6157" width="2.85546875" style="7" customWidth="1"/>
    <col min="6158" max="6158" width="10.42578125" style="7" customWidth="1"/>
    <col min="6159" max="6159" width="2.28515625" style="7" customWidth="1"/>
    <col min="6160" max="6389" width="10.42578125" style="7"/>
    <col min="6390" max="6390" width="6.140625" style="7" bestFit="1" customWidth="1"/>
    <col min="6391" max="6391" width="4.85546875" style="7" bestFit="1" customWidth="1"/>
    <col min="6392" max="6392" width="12.140625" style="7" bestFit="1" customWidth="1"/>
    <col min="6393" max="6393" width="9.5703125" style="7" bestFit="1" customWidth="1"/>
    <col min="6394" max="6394" width="3.28515625" style="7" customWidth="1"/>
    <col min="6395" max="6395" width="7.28515625" style="7" bestFit="1" customWidth="1"/>
    <col min="6396" max="6396" width="9.5703125" style="7" bestFit="1" customWidth="1"/>
    <col min="6397" max="6397" width="10.7109375" style="7" bestFit="1" customWidth="1"/>
    <col min="6398" max="6398" width="2.28515625" style="7" customWidth="1"/>
    <col min="6399" max="6399" width="9.7109375" style="7" bestFit="1" customWidth="1"/>
    <col min="6400" max="6400" width="3.28515625" style="7" customWidth="1"/>
    <col min="6401" max="6401" width="9.85546875" style="7" bestFit="1" customWidth="1"/>
    <col min="6402" max="6402" width="9.28515625" style="7" bestFit="1" customWidth="1"/>
    <col min="6403" max="6403" width="4.85546875" style="7" bestFit="1" customWidth="1"/>
    <col min="6404" max="6404" width="10.28515625" style="7" bestFit="1" customWidth="1"/>
    <col min="6405" max="6406" width="2.28515625" style="7" customWidth="1"/>
    <col min="6407" max="6407" width="7.28515625" style="7" customWidth="1"/>
    <col min="6408" max="6408" width="11.7109375" style="7" customWidth="1"/>
    <col min="6409" max="6409" width="3.5703125" style="7" bestFit="1" customWidth="1"/>
    <col min="6410" max="6410" width="34" style="7" customWidth="1"/>
    <col min="6411" max="6411" width="2.85546875" style="7" customWidth="1"/>
    <col min="6412" max="6412" width="10.42578125" style="7" customWidth="1"/>
    <col min="6413" max="6413" width="2.85546875" style="7" customWidth="1"/>
    <col min="6414" max="6414" width="10.42578125" style="7" customWidth="1"/>
    <col min="6415" max="6415" width="2.28515625" style="7" customWidth="1"/>
    <col min="6416" max="6645" width="10.42578125" style="7"/>
    <col min="6646" max="6646" width="6.140625" style="7" bestFit="1" customWidth="1"/>
    <col min="6647" max="6647" width="4.85546875" style="7" bestFit="1" customWidth="1"/>
    <col min="6648" max="6648" width="12.140625" style="7" bestFit="1" customWidth="1"/>
    <col min="6649" max="6649" width="9.5703125" style="7" bestFit="1" customWidth="1"/>
    <col min="6650" max="6650" width="3.28515625" style="7" customWidth="1"/>
    <col min="6651" max="6651" width="7.28515625" style="7" bestFit="1" customWidth="1"/>
    <col min="6652" max="6652" width="9.5703125" style="7" bestFit="1" customWidth="1"/>
    <col min="6653" max="6653" width="10.7109375" style="7" bestFit="1" customWidth="1"/>
    <col min="6654" max="6654" width="2.28515625" style="7" customWidth="1"/>
    <col min="6655" max="6655" width="9.7109375" style="7" bestFit="1" customWidth="1"/>
    <col min="6656" max="6656" width="3.28515625" style="7" customWidth="1"/>
    <col min="6657" max="6657" width="9.85546875" style="7" bestFit="1" customWidth="1"/>
    <col min="6658" max="6658" width="9.28515625" style="7" bestFit="1" customWidth="1"/>
    <col min="6659" max="6659" width="4.85546875" style="7" bestFit="1" customWidth="1"/>
    <col min="6660" max="6660" width="10.28515625" style="7" bestFit="1" customWidth="1"/>
    <col min="6661" max="6662" width="2.28515625" style="7" customWidth="1"/>
    <col min="6663" max="6663" width="7.28515625" style="7" customWidth="1"/>
    <col min="6664" max="6664" width="11.7109375" style="7" customWidth="1"/>
    <col min="6665" max="6665" width="3.5703125" style="7" bestFit="1" customWidth="1"/>
    <col min="6666" max="6666" width="34" style="7" customWidth="1"/>
    <col min="6667" max="6667" width="2.85546875" style="7" customWidth="1"/>
    <col min="6668" max="6668" width="10.42578125" style="7" customWidth="1"/>
    <col min="6669" max="6669" width="2.85546875" style="7" customWidth="1"/>
    <col min="6670" max="6670" width="10.42578125" style="7" customWidth="1"/>
    <col min="6671" max="6671" width="2.28515625" style="7" customWidth="1"/>
    <col min="6672" max="6901" width="10.42578125" style="7"/>
    <col min="6902" max="6902" width="6.140625" style="7" bestFit="1" customWidth="1"/>
    <col min="6903" max="6903" width="4.85546875" style="7" bestFit="1" customWidth="1"/>
    <col min="6904" max="6904" width="12.140625" style="7" bestFit="1" customWidth="1"/>
    <col min="6905" max="6905" width="9.5703125" style="7" bestFit="1" customWidth="1"/>
    <col min="6906" max="6906" width="3.28515625" style="7" customWidth="1"/>
    <col min="6907" max="6907" width="7.28515625" style="7" bestFit="1" customWidth="1"/>
    <col min="6908" max="6908" width="9.5703125" style="7" bestFit="1" customWidth="1"/>
    <col min="6909" max="6909" width="10.7109375" style="7" bestFit="1" customWidth="1"/>
    <col min="6910" max="6910" width="2.28515625" style="7" customWidth="1"/>
    <col min="6911" max="6911" width="9.7109375" style="7" bestFit="1" customWidth="1"/>
    <col min="6912" max="6912" width="3.28515625" style="7" customWidth="1"/>
    <col min="6913" max="6913" width="9.85546875" style="7" bestFit="1" customWidth="1"/>
    <col min="6914" max="6914" width="9.28515625" style="7" bestFit="1" customWidth="1"/>
    <col min="6915" max="6915" width="4.85546875" style="7" bestFit="1" customWidth="1"/>
    <col min="6916" max="6916" width="10.28515625" style="7" bestFit="1" customWidth="1"/>
    <col min="6917" max="6918" width="2.28515625" style="7" customWidth="1"/>
    <col min="6919" max="6919" width="7.28515625" style="7" customWidth="1"/>
    <col min="6920" max="6920" width="11.7109375" style="7" customWidth="1"/>
    <col min="6921" max="6921" width="3.5703125" style="7" bestFit="1" customWidth="1"/>
    <col min="6922" max="6922" width="34" style="7" customWidth="1"/>
    <col min="6923" max="6923" width="2.85546875" style="7" customWidth="1"/>
    <col min="6924" max="6924" width="10.42578125" style="7" customWidth="1"/>
    <col min="6925" max="6925" width="2.85546875" style="7" customWidth="1"/>
    <col min="6926" max="6926" width="10.42578125" style="7" customWidth="1"/>
    <col min="6927" max="6927" width="2.28515625" style="7" customWidth="1"/>
    <col min="6928" max="7157" width="10.42578125" style="7"/>
    <col min="7158" max="7158" width="6.140625" style="7" bestFit="1" customWidth="1"/>
    <col min="7159" max="7159" width="4.85546875" style="7" bestFit="1" customWidth="1"/>
    <col min="7160" max="7160" width="12.140625" style="7" bestFit="1" customWidth="1"/>
    <col min="7161" max="7161" width="9.5703125" style="7" bestFit="1" customWidth="1"/>
    <col min="7162" max="7162" width="3.28515625" style="7" customWidth="1"/>
    <col min="7163" max="7163" width="7.28515625" style="7" bestFit="1" customWidth="1"/>
    <col min="7164" max="7164" width="9.5703125" style="7" bestFit="1" customWidth="1"/>
    <col min="7165" max="7165" width="10.7109375" style="7" bestFit="1" customWidth="1"/>
    <col min="7166" max="7166" width="2.28515625" style="7" customWidth="1"/>
    <col min="7167" max="7167" width="9.7109375" style="7" bestFit="1" customWidth="1"/>
    <col min="7168" max="7168" width="3.28515625" style="7" customWidth="1"/>
    <col min="7169" max="7169" width="9.85546875" style="7" bestFit="1" customWidth="1"/>
    <col min="7170" max="7170" width="9.28515625" style="7" bestFit="1" customWidth="1"/>
    <col min="7171" max="7171" width="4.85546875" style="7" bestFit="1" customWidth="1"/>
    <col min="7172" max="7172" width="10.28515625" style="7" bestFit="1" customWidth="1"/>
    <col min="7173" max="7174" width="2.28515625" style="7" customWidth="1"/>
    <col min="7175" max="7175" width="7.28515625" style="7" customWidth="1"/>
    <col min="7176" max="7176" width="11.7109375" style="7" customWidth="1"/>
    <col min="7177" max="7177" width="3.5703125" style="7" bestFit="1" customWidth="1"/>
    <col min="7178" max="7178" width="34" style="7" customWidth="1"/>
    <col min="7179" max="7179" width="2.85546875" style="7" customWidth="1"/>
    <col min="7180" max="7180" width="10.42578125" style="7" customWidth="1"/>
    <col min="7181" max="7181" width="2.85546875" style="7" customWidth="1"/>
    <col min="7182" max="7182" width="10.42578125" style="7" customWidth="1"/>
    <col min="7183" max="7183" width="2.28515625" style="7" customWidth="1"/>
    <col min="7184" max="7413" width="10.42578125" style="7"/>
    <col min="7414" max="7414" width="6.140625" style="7" bestFit="1" customWidth="1"/>
    <col min="7415" max="7415" width="4.85546875" style="7" bestFit="1" customWidth="1"/>
    <col min="7416" max="7416" width="12.140625" style="7" bestFit="1" customWidth="1"/>
    <col min="7417" max="7417" width="9.5703125" style="7" bestFit="1" customWidth="1"/>
    <col min="7418" max="7418" width="3.28515625" style="7" customWidth="1"/>
    <col min="7419" max="7419" width="7.28515625" style="7" bestFit="1" customWidth="1"/>
    <col min="7420" max="7420" width="9.5703125" style="7" bestFit="1" customWidth="1"/>
    <col min="7421" max="7421" width="10.7109375" style="7" bestFit="1" customWidth="1"/>
    <col min="7422" max="7422" width="2.28515625" style="7" customWidth="1"/>
    <col min="7423" max="7423" width="9.7109375" style="7" bestFit="1" customWidth="1"/>
    <col min="7424" max="7424" width="3.28515625" style="7" customWidth="1"/>
    <col min="7425" max="7425" width="9.85546875" style="7" bestFit="1" customWidth="1"/>
    <col min="7426" max="7426" width="9.28515625" style="7" bestFit="1" customWidth="1"/>
    <col min="7427" max="7427" width="4.85546875" style="7" bestFit="1" customWidth="1"/>
    <col min="7428" max="7428" width="10.28515625" style="7" bestFit="1" customWidth="1"/>
    <col min="7429" max="7430" width="2.28515625" style="7" customWidth="1"/>
    <col min="7431" max="7431" width="7.28515625" style="7" customWidth="1"/>
    <col min="7432" max="7432" width="11.7109375" style="7" customWidth="1"/>
    <col min="7433" max="7433" width="3.5703125" style="7" bestFit="1" customWidth="1"/>
    <col min="7434" max="7434" width="34" style="7" customWidth="1"/>
    <col min="7435" max="7435" width="2.85546875" style="7" customWidth="1"/>
    <col min="7436" max="7436" width="10.42578125" style="7" customWidth="1"/>
    <col min="7437" max="7437" width="2.85546875" style="7" customWidth="1"/>
    <col min="7438" max="7438" width="10.42578125" style="7" customWidth="1"/>
    <col min="7439" max="7439" width="2.28515625" style="7" customWidth="1"/>
    <col min="7440" max="7669" width="10.42578125" style="7"/>
    <col min="7670" max="7670" width="6.140625" style="7" bestFit="1" customWidth="1"/>
    <col min="7671" max="7671" width="4.85546875" style="7" bestFit="1" customWidth="1"/>
    <col min="7672" max="7672" width="12.140625" style="7" bestFit="1" customWidth="1"/>
    <col min="7673" max="7673" width="9.5703125" style="7" bestFit="1" customWidth="1"/>
    <col min="7674" max="7674" width="3.28515625" style="7" customWidth="1"/>
    <col min="7675" max="7675" width="7.28515625" style="7" bestFit="1" customWidth="1"/>
    <col min="7676" max="7676" width="9.5703125" style="7" bestFit="1" customWidth="1"/>
    <col min="7677" max="7677" width="10.7109375" style="7" bestFit="1" customWidth="1"/>
    <col min="7678" max="7678" width="2.28515625" style="7" customWidth="1"/>
    <col min="7679" max="7679" width="9.7109375" style="7" bestFit="1" customWidth="1"/>
    <col min="7680" max="7680" width="3.28515625" style="7" customWidth="1"/>
    <col min="7681" max="7681" width="9.85546875" style="7" bestFit="1" customWidth="1"/>
    <col min="7682" max="7682" width="9.28515625" style="7" bestFit="1" customWidth="1"/>
    <col min="7683" max="7683" width="4.85546875" style="7" bestFit="1" customWidth="1"/>
    <col min="7684" max="7684" width="10.28515625" style="7" bestFit="1" customWidth="1"/>
    <col min="7685" max="7686" width="2.28515625" style="7" customWidth="1"/>
    <col min="7687" max="7687" width="7.28515625" style="7" customWidth="1"/>
    <col min="7688" max="7688" width="11.7109375" style="7" customWidth="1"/>
    <col min="7689" max="7689" width="3.5703125" style="7" bestFit="1" customWidth="1"/>
    <col min="7690" max="7690" width="34" style="7" customWidth="1"/>
    <col min="7691" max="7691" width="2.85546875" style="7" customWidth="1"/>
    <col min="7692" max="7692" width="10.42578125" style="7" customWidth="1"/>
    <col min="7693" max="7693" width="2.85546875" style="7" customWidth="1"/>
    <col min="7694" max="7694" width="10.42578125" style="7" customWidth="1"/>
    <col min="7695" max="7695" width="2.28515625" style="7" customWidth="1"/>
    <col min="7696" max="7925" width="10.42578125" style="7"/>
    <col min="7926" max="7926" width="6.140625" style="7" bestFit="1" customWidth="1"/>
    <col min="7927" max="7927" width="4.85546875" style="7" bestFit="1" customWidth="1"/>
    <col min="7928" max="7928" width="12.140625" style="7" bestFit="1" customWidth="1"/>
    <col min="7929" max="7929" width="9.5703125" style="7" bestFit="1" customWidth="1"/>
    <col min="7930" max="7930" width="3.28515625" style="7" customWidth="1"/>
    <col min="7931" max="7931" width="7.28515625" style="7" bestFit="1" customWidth="1"/>
    <col min="7932" max="7932" width="9.5703125" style="7" bestFit="1" customWidth="1"/>
    <col min="7933" max="7933" width="10.7109375" style="7" bestFit="1" customWidth="1"/>
    <col min="7934" max="7934" width="2.28515625" style="7" customWidth="1"/>
    <col min="7935" max="7935" width="9.7109375" style="7" bestFit="1" customWidth="1"/>
    <col min="7936" max="7936" width="3.28515625" style="7" customWidth="1"/>
    <col min="7937" max="7937" width="9.85546875" style="7" bestFit="1" customWidth="1"/>
    <col min="7938" max="7938" width="9.28515625" style="7" bestFit="1" customWidth="1"/>
    <col min="7939" max="7939" width="4.85546875" style="7" bestFit="1" customWidth="1"/>
    <col min="7940" max="7940" width="10.28515625" style="7" bestFit="1" customWidth="1"/>
    <col min="7941" max="7942" width="2.28515625" style="7" customWidth="1"/>
    <col min="7943" max="7943" width="7.28515625" style="7" customWidth="1"/>
    <col min="7944" max="7944" width="11.7109375" style="7" customWidth="1"/>
    <col min="7945" max="7945" width="3.5703125" style="7" bestFit="1" customWidth="1"/>
    <col min="7946" max="7946" width="34" style="7" customWidth="1"/>
    <col min="7947" max="7947" width="2.85546875" style="7" customWidth="1"/>
    <col min="7948" max="7948" width="10.42578125" style="7" customWidth="1"/>
    <col min="7949" max="7949" width="2.85546875" style="7" customWidth="1"/>
    <col min="7950" max="7950" width="10.42578125" style="7" customWidth="1"/>
    <col min="7951" max="7951" width="2.28515625" style="7" customWidth="1"/>
    <col min="7952" max="8181" width="10.42578125" style="7"/>
    <col min="8182" max="8182" width="6.140625" style="7" bestFit="1" customWidth="1"/>
    <col min="8183" max="8183" width="4.85546875" style="7" bestFit="1" customWidth="1"/>
    <col min="8184" max="8184" width="12.140625" style="7" bestFit="1" customWidth="1"/>
    <col min="8185" max="8185" width="9.5703125" style="7" bestFit="1" customWidth="1"/>
    <col min="8186" max="8186" width="3.28515625" style="7" customWidth="1"/>
    <col min="8187" max="8187" width="7.28515625" style="7" bestFit="1" customWidth="1"/>
    <col min="8188" max="8188" width="9.5703125" style="7" bestFit="1" customWidth="1"/>
    <col min="8189" max="8189" width="10.7109375" style="7" bestFit="1" customWidth="1"/>
    <col min="8190" max="8190" width="2.28515625" style="7" customWidth="1"/>
    <col min="8191" max="8191" width="9.7109375" style="7" bestFit="1" customWidth="1"/>
    <col min="8192" max="8192" width="3.28515625" style="7" customWidth="1"/>
    <col min="8193" max="8193" width="9.85546875" style="7" bestFit="1" customWidth="1"/>
    <col min="8194" max="8194" width="9.28515625" style="7" bestFit="1" customWidth="1"/>
    <col min="8195" max="8195" width="4.85546875" style="7" bestFit="1" customWidth="1"/>
    <col min="8196" max="8196" width="10.28515625" style="7" bestFit="1" customWidth="1"/>
    <col min="8197" max="8198" width="2.28515625" style="7" customWidth="1"/>
    <col min="8199" max="8199" width="7.28515625" style="7" customWidth="1"/>
    <col min="8200" max="8200" width="11.7109375" style="7" customWidth="1"/>
    <col min="8201" max="8201" width="3.5703125" style="7" bestFit="1" customWidth="1"/>
    <col min="8202" max="8202" width="34" style="7" customWidth="1"/>
    <col min="8203" max="8203" width="2.85546875" style="7" customWidth="1"/>
    <col min="8204" max="8204" width="10.42578125" style="7" customWidth="1"/>
    <col min="8205" max="8205" width="2.85546875" style="7" customWidth="1"/>
    <col min="8206" max="8206" width="10.42578125" style="7" customWidth="1"/>
    <col min="8207" max="8207" width="2.28515625" style="7" customWidth="1"/>
    <col min="8208" max="8437" width="10.42578125" style="7"/>
    <col min="8438" max="8438" width="6.140625" style="7" bestFit="1" customWidth="1"/>
    <col min="8439" max="8439" width="4.85546875" style="7" bestFit="1" customWidth="1"/>
    <col min="8440" max="8440" width="12.140625" style="7" bestFit="1" customWidth="1"/>
    <col min="8441" max="8441" width="9.5703125" style="7" bestFit="1" customWidth="1"/>
    <col min="8442" max="8442" width="3.28515625" style="7" customWidth="1"/>
    <col min="8443" max="8443" width="7.28515625" style="7" bestFit="1" customWidth="1"/>
    <col min="8444" max="8444" width="9.5703125" style="7" bestFit="1" customWidth="1"/>
    <col min="8445" max="8445" width="10.7109375" style="7" bestFit="1" customWidth="1"/>
    <col min="8446" max="8446" width="2.28515625" style="7" customWidth="1"/>
    <col min="8447" max="8447" width="9.7109375" style="7" bestFit="1" customWidth="1"/>
    <col min="8448" max="8448" width="3.28515625" style="7" customWidth="1"/>
    <col min="8449" max="8449" width="9.85546875" style="7" bestFit="1" customWidth="1"/>
    <col min="8450" max="8450" width="9.28515625" style="7" bestFit="1" customWidth="1"/>
    <col min="8451" max="8451" width="4.85546875" style="7" bestFit="1" customWidth="1"/>
    <col min="8452" max="8452" width="10.28515625" style="7" bestFit="1" customWidth="1"/>
    <col min="8453" max="8454" width="2.28515625" style="7" customWidth="1"/>
    <col min="8455" max="8455" width="7.28515625" style="7" customWidth="1"/>
    <col min="8456" max="8456" width="11.7109375" style="7" customWidth="1"/>
    <col min="8457" max="8457" width="3.5703125" style="7" bestFit="1" customWidth="1"/>
    <col min="8458" max="8458" width="34" style="7" customWidth="1"/>
    <col min="8459" max="8459" width="2.85546875" style="7" customWidth="1"/>
    <col min="8460" max="8460" width="10.42578125" style="7" customWidth="1"/>
    <col min="8461" max="8461" width="2.85546875" style="7" customWidth="1"/>
    <col min="8462" max="8462" width="10.42578125" style="7" customWidth="1"/>
    <col min="8463" max="8463" width="2.28515625" style="7" customWidth="1"/>
    <col min="8464" max="8693" width="10.42578125" style="7"/>
    <col min="8694" max="8694" width="6.140625" style="7" bestFit="1" customWidth="1"/>
    <col min="8695" max="8695" width="4.85546875" style="7" bestFit="1" customWidth="1"/>
    <col min="8696" max="8696" width="12.140625" style="7" bestFit="1" customWidth="1"/>
    <col min="8697" max="8697" width="9.5703125" style="7" bestFit="1" customWidth="1"/>
    <col min="8698" max="8698" width="3.28515625" style="7" customWidth="1"/>
    <col min="8699" max="8699" width="7.28515625" style="7" bestFit="1" customWidth="1"/>
    <col min="8700" max="8700" width="9.5703125" style="7" bestFit="1" customWidth="1"/>
    <col min="8701" max="8701" width="10.7109375" style="7" bestFit="1" customWidth="1"/>
    <col min="8702" max="8702" width="2.28515625" style="7" customWidth="1"/>
    <col min="8703" max="8703" width="9.7109375" style="7" bestFit="1" customWidth="1"/>
    <col min="8704" max="8704" width="3.28515625" style="7" customWidth="1"/>
    <col min="8705" max="8705" width="9.85546875" style="7" bestFit="1" customWidth="1"/>
    <col min="8706" max="8706" width="9.28515625" style="7" bestFit="1" customWidth="1"/>
    <col min="8707" max="8707" width="4.85546875" style="7" bestFit="1" customWidth="1"/>
    <col min="8708" max="8708" width="10.28515625" style="7" bestFit="1" customWidth="1"/>
    <col min="8709" max="8710" width="2.28515625" style="7" customWidth="1"/>
    <col min="8711" max="8711" width="7.28515625" style="7" customWidth="1"/>
    <col min="8712" max="8712" width="11.7109375" style="7" customWidth="1"/>
    <col min="8713" max="8713" width="3.5703125" style="7" bestFit="1" customWidth="1"/>
    <col min="8714" max="8714" width="34" style="7" customWidth="1"/>
    <col min="8715" max="8715" width="2.85546875" style="7" customWidth="1"/>
    <col min="8716" max="8716" width="10.42578125" style="7" customWidth="1"/>
    <col min="8717" max="8717" width="2.85546875" style="7" customWidth="1"/>
    <col min="8718" max="8718" width="10.42578125" style="7" customWidth="1"/>
    <col min="8719" max="8719" width="2.28515625" style="7" customWidth="1"/>
    <col min="8720" max="8949" width="10.42578125" style="7"/>
    <col min="8950" max="8950" width="6.140625" style="7" bestFit="1" customWidth="1"/>
    <col min="8951" max="8951" width="4.85546875" style="7" bestFit="1" customWidth="1"/>
    <col min="8952" max="8952" width="12.140625" style="7" bestFit="1" customWidth="1"/>
    <col min="8953" max="8953" width="9.5703125" style="7" bestFit="1" customWidth="1"/>
    <col min="8954" max="8954" width="3.28515625" style="7" customWidth="1"/>
    <col min="8955" max="8955" width="7.28515625" style="7" bestFit="1" customWidth="1"/>
    <col min="8956" max="8956" width="9.5703125" style="7" bestFit="1" customWidth="1"/>
    <col min="8957" max="8957" width="10.7109375" style="7" bestFit="1" customWidth="1"/>
    <col min="8958" max="8958" width="2.28515625" style="7" customWidth="1"/>
    <col min="8959" max="8959" width="9.7109375" style="7" bestFit="1" customWidth="1"/>
    <col min="8960" max="8960" width="3.28515625" style="7" customWidth="1"/>
    <col min="8961" max="8961" width="9.85546875" style="7" bestFit="1" customWidth="1"/>
    <col min="8962" max="8962" width="9.28515625" style="7" bestFit="1" customWidth="1"/>
    <col min="8963" max="8963" width="4.85546875" style="7" bestFit="1" customWidth="1"/>
    <col min="8964" max="8964" width="10.28515625" style="7" bestFit="1" customWidth="1"/>
    <col min="8965" max="8966" width="2.28515625" style="7" customWidth="1"/>
    <col min="8967" max="8967" width="7.28515625" style="7" customWidth="1"/>
    <col min="8968" max="8968" width="11.7109375" style="7" customWidth="1"/>
    <col min="8969" max="8969" width="3.5703125" style="7" bestFit="1" customWidth="1"/>
    <col min="8970" max="8970" width="34" style="7" customWidth="1"/>
    <col min="8971" max="8971" width="2.85546875" style="7" customWidth="1"/>
    <col min="8972" max="8972" width="10.42578125" style="7" customWidth="1"/>
    <col min="8973" max="8973" width="2.85546875" style="7" customWidth="1"/>
    <col min="8974" max="8974" width="10.42578125" style="7" customWidth="1"/>
    <col min="8975" max="8975" width="2.28515625" style="7" customWidth="1"/>
    <col min="8976" max="9205" width="10.42578125" style="7"/>
    <col min="9206" max="9206" width="6.140625" style="7" bestFit="1" customWidth="1"/>
    <col min="9207" max="9207" width="4.85546875" style="7" bestFit="1" customWidth="1"/>
    <col min="9208" max="9208" width="12.140625" style="7" bestFit="1" customWidth="1"/>
    <col min="9209" max="9209" width="9.5703125" style="7" bestFit="1" customWidth="1"/>
    <col min="9210" max="9210" width="3.28515625" style="7" customWidth="1"/>
    <col min="9211" max="9211" width="7.28515625" style="7" bestFit="1" customWidth="1"/>
    <col min="9212" max="9212" width="9.5703125" style="7" bestFit="1" customWidth="1"/>
    <col min="9213" max="9213" width="10.7109375" style="7" bestFit="1" customWidth="1"/>
    <col min="9214" max="9214" width="2.28515625" style="7" customWidth="1"/>
    <col min="9215" max="9215" width="9.7109375" style="7" bestFit="1" customWidth="1"/>
    <col min="9216" max="9216" width="3.28515625" style="7" customWidth="1"/>
    <col min="9217" max="9217" width="9.85546875" style="7" bestFit="1" customWidth="1"/>
    <col min="9218" max="9218" width="9.28515625" style="7" bestFit="1" customWidth="1"/>
    <col min="9219" max="9219" width="4.85546875" style="7" bestFit="1" customWidth="1"/>
    <col min="9220" max="9220" width="10.28515625" style="7" bestFit="1" customWidth="1"/>
    <col min="9221" max="9222" width="2.28515625" style="7" customWidth="1"/>
    <col min="9223" max="9223" width="7.28515625" style="7" customWidth="1"/>
    <col min="9224" max="9224" width="11.7109375" style="7" customWidth="1"/>
    <col min="9225" max="9225" width="3.5703125" style="7" bestFit="1" customWidth="1"/>
    <col min="9226" max="9226" width="34" style="7" customWidth="1"/>
    <col min="9227" max="9227" width="2.85546875" style="7" customWidth="1"/>
    <col min="9228" max="9228" width="10.42578125" style="7" customWidth="1"/>
    <col min="9229" max="9229" width="2.85546875" style="7" customWidth="1"/>
    <col min="9230" max="9230" width="10.42578125" style="7" customWidth="1"/>
    <col min="9231" max="9231" width="2.28515625" style="7" customWidth="1"/>
    <col min="9232" max="9461" width="10.42578125" style="7"/>
    <col min="9462" max="9462" width="6.140625" style="7" bestFit="1" customWidth="1"/>
    <col min="9463" max="9463" width="4.85546875" style="7" bestFit="1" customWidth="1"/>
    <col min="9464" max="9464" width="12.140625" style="7" bestFit="1" customWidth="1"/>
    <col min="9465" max="9465" width="9.5703125" style="7" bestFit="1" customWidth="1"/>
    <col min="9466" max="9466" width="3.28515625" style="7" customWidth="1"/>
    <col min="9467" max="9467" width="7.28515625" style="7" bestFit="1" customWidth="1"/>
    <col min="9468" max="9468" width="9.5703125" style="7" bestFit="1" customWidth="1"/>
    <col min="9469" max="9469" width="10.7109375" style="7" bestFit="1" customWidth="1"/>
    <col min="9470" max="9470" width="2.28515625" style="7" customWidth="1"/>
    <col min="9471" max="9471" width="9.7109375" style="7" bestFit="1" customWidth="1"/>
    <col min="9472" max="9472" width="3.28515625" style="7" customWidth="1"/>
    <col min="9473" max="9473" width="9.85546875" style="7" bestFit="1" customWidth="1"/>
    <col min="9474" max="9474" width="9.28515625" style="7" bestFit="1" customWidth="1"/>
    <col min="9475" max="9475" width="4.85546875" style="7" bestFit="1" customWidth="1"/>
    <col min="9476" max="9476" width="10.28515625" style="7" bestFit="1" customWidth="1"/>
    <col min="9477" max="9478" width="2.28515625" style="7" customWidth="1"/>
    <col min="9479" max="9479" width="7.28515625" style="7" customWidth="1"/>
    <col min="9480" max="9480" width="11.7109375" style="7" customWidth="1"/>
    <col min="9481" max="9481" width="3.5703125" style="7" bestFit="1" customWidth="1"/>
    <col min="9482" max="9482" width="34" style="7" customWidth="1"/>
    <col min="9483" max="9483" width="2.85546875" style="7" customWidth="1"/>
    <col min="9484" max="9484" width="10.42578125" style="7" customWidth="1"/>
    <col min="9485" max="9485" width="2.85546875" style="7" customWidth="1"/>
    <col min="9486" max="9486" width="10.42578125" style="7" customWidth="1"/>
    <col min="9487" max="9487" width="2.28515625" style="7" customWidth="1"/>
    <col min="9488" max="9717" width="10.42578125" style="7"/>
    <col min="9718" max="9718" width="6.140625" style="7" bestFit="1" customWidth="1"/>
    <col min="9719" max="9719" width="4.85546875" style="7" bestFit="1" customWidth="1"/>
    <col min="9720" max="9720" width="12.140625" style="7" bestFit="1" customWidth="1"/>
    <col min="9721" max="9721" width="9.5703125" style="7" bestFit="1" customWidth="1"/>
    <col min="9722" max="9722" width="3.28515625" style="7" customWidth="1"/>
    <col min="9723" max="9723" width="7.28515625" style="7" bestFit="1" customWidth="1"/>
    <col min="9724" max="9724" width="9.5703125" style="7" bestFit="1" customWidth="1"/>
    <col min="9725" max="9725" width="10.7109375" style="7" bestFit="1" customWidth="1"/>
    <col min="9726" max="9726" width="2.28515625" style="7" customWidth="1"/>
    <col min="9727" max="9727" width="9.7109375" style="7" bestFit="1" customWidth="1"/>
    <col min="9728" max="9728" width="3.28515625" style="7" customWidth="1"/>
    <col min="9729" max="9729" width="9.85546875" style="7" bestFit="1" customWidth="1"/>
    <col min="9730" max="9730" width="9.28515625" style="7" bestFit="1" customWidth="1"/>
    <col min="9731" max="9731" width="4.85546875" style="7" bestFit="1" customWidth="1"/>
    <col min="9732" max="9732" width="10.28515625" style="7" bestFit="1" customWidth="1"/>
    <col min="9733" max="9734" width="2.28515625" style="7" customWidth="1"/>
    <col min="9735" max="9735" width="7.28515625" style="7" customWidth="1"/>
    <col min="9736" max="9736" width="11.7109375" style="7" customWidth="1"/>
    <col min="9737" max="9737" width="3.5703125" style="7" bestFit="1" customWidth="1"/>
    <col min="9738" max="9738" width="34" style="7" customWidth="1"/>
    <col min="9739" max="9739" width="2.85546875" style="7" customWidth="1"/>
    <col min="9740" max="9740" width="10.42578125" style="7" customWidth="1"/>
    <col min="9741" max="9741" width="2.85546875" style="7" customWidth="1"/>
    <col min="9742" max="9742" width="10.42578125" style="7" customWidth="1"/>
    <col min="9743" max="9743" width="2.28515625" style="7" customWidth="1"/>
    <col min="9744" max="9973" width="10.42578125" style="7"/>
    <col min="9974" max="9974" width="6.140625" style="7" bestFit="1" customWidth="1"/>
    <col min="9975" max="9975" width="4.85546875" style="7" bestFit="1" customWidth="1"/>
    <col min="9976" max="9976" width="12.140625" style="7" bestFit="1" customWidth="1"/>
    <col min="9977" max="9977" width="9.5703125" style="7" bestFit="1" customWidth="1"/>
    <col min="9978" max="9978" width="3.28515625" style="7" customWidth="1"/>
    <col min="9979" max="9979" width="7.28515625" style="7" bestFit="1" customWidth="1"/>
    <col min="9980" max="9980" width="9.5703125" style="7" bestFit="1" customWidth="1"/>
    <col min="9981" max="9981" width="10.7109375" style="7" bestFit="1" customWidth="1"/>
    <col min="9982" max="9982" width="2.28515625" style="7" customWidth="1"/>
    <col min="9983" max="9983" width="9.7109375" style="7" bestFit="1" customWidth="1"/>
    <col min="9984" max="9984" width="3.28515625" style="7" customWidth="1"/>
    <col min="9985" max="9985" width="9.85546875" style="7" bestFit="1" customWidth="1"/>
    <col min="9986" max="9986" width="9.28515625" style="7" bestFit="1" customWidth="1"/>
    <col min="9987" max="9987" width="4.85546875" style="7" bestFit="1" customWidth="1"/>
    <col min="9988" max="9988" width="10.28515625" style="7" bestFit="1" customWidth="1"/>
    <col min="9989" max="9990" width="2.28515625" style="7" customWidth="1"/>
    <col min="9991" max="9991" width="7.28515625" style="7" customWidth="1"/>
    <col min="9992" max="9992" width="11.7109375" style="7" customWidth="1"/>
    <col min="9993" max="9993" width="3.5703125" style="7" bestFit="1" customWidth="1"/>
    <col min="9994" max="9994" width="34" style="7" customWidth="1"/>
    <col min="9995" max="9995" width="2.85546875" style="7" customWidth="1"/>
    <col min="9996" max="9996" width="10.42578125" style="7" customWidth="1"/>
    <col min="9997" max="9997" width="2.85546875" style="7" customWidth="1"/>
    <col min="9998" max="9998" width="10.42578125" style="7" customWidth="1"/>
    <col min="9999" max="9999" width="2.28515625" style="7" customWidth="1"/>
    <col min="10000" max="10229" width="10.42578125" style="7"/>
    <col min="10230" max="10230" width="6.140625" style="7" bestFit="1" customWidth="1"/>
    <col min="10231" max="10231" width="4.85546875" style="7" bestFit="1" customWidth="1"/>
    <col min="10232" max="10232" width="12.140625" style="7" bestFit="1" customWidth="1"/>
    <col min="10233" max="10233" width="9.5703125" style="7" bestFit="1" customWidth="1"/>
    <col min="10234" max="10234" width="3.28515625" style="7" customWidth="1"/>
    <col min="10235" max="10235" width="7.28515625" style="7" bestFit="1" customWidth="1"/>
    <col min="10236" max="10236" width="9.5703125" style="7" bestFit="1" customWidth="1"/>
    <col min="10237" max="10237" width="10.7109375" style="7" bestFit="1" customWidth="1"/>
    <col min="10238" max="10238" width="2.28515625" style="7" customWidth="1"/>
    <col min="10239" max="10239" width="9.7109375" style="7" bestFit="1" customWidth="1"/>
    <col min="10240" max="10240" width="3.28515625" style="7" customWidth="1"/>
    <col min="10241" max="10241" width="9.85546875" style="7" bestFit="1" customWidth="1"/>
    <col min="10242" max="10242" width="9.28515625" style="7" bestFit="1" customWidth="1"/>
    <col min="10243" max="10243" width="4.85546875" style="7" bestFit="1" customWidth="1"/>
    <col min="10244" max="10244" width="10.28515625" style="7" bestFit="1" customWidth="1"/>
    <col min="10245" max="10246" width="2.28515625" style="7" customWidth="1"/>
    <col min="10247" max="10247" width="7.28515625" style="7" customWidth="1"/>
    <col min="10248" max="10248" width="11.7109375" style="7" customWidth="1"/>
    <col min="10249" max="10249" width="3.5703125" style="7" bestFit="1" customWidth="1"/>
    <col min="10250" max="10250" width="34" style="7" customWidth="1"/>
    <col min="10251" max="10251" width="2.85546875" style="7" customWidth="1"/>
    <col min="10252" max="10252" width="10.42578125" style="7" customWidth="1"/>
    <col min="10253" max="10253" width="2.85546875" style="7" customWidth="1"/>
    <col min="10254" max="10254" width="10.42578125" style="7" customWidth="1"/>
    <col min="10255" max="10255" width="2.28515625" style="7" customWidth="1"/>
    <col min="10256" max="10485" width="10.42578125" style="7"/>
    <col min="10486" max="10486" width="6.140625" style="7" bestFit="1" customWidth="1"/>
    <col min="10487" max="10487" width="4.85546875" style="7" bestFit="1" customWidth="1"/>
    <col min="10488" max="10488" width="12.140625" style="7" bestFit="1" customWidth="1"/>
    <col min="10489" max="10489" width="9.5703125" style="7" bestFit="1" customWidth="1"/>
    <col min="10490" max="10490" width="3.28515625" style="7" customWidth="1"/>
    <col min="10491" max="10491" width="7.28515625" style="7" bestFit="1" customWidth="1"/>
    <col min="10492" max="10492" width="9.5703125" style="7" bestFit="1" customWidth="1"/>
    <col min="10493" max="10493" width="10.7109375" style="7" bestFit="1" customWidth="1"/>
    <col min="10494" max="10494" width="2.28515625" style="7" customWidth="1"/>
    <col min="10495" max="10495" width="9.7109375" style="7" bestFit="1" customWidth="1"/>
    <col min="10496" max="10496" width="3.28515625" style="7" customWidth="1"/>
    <col min="10497" max="10497" width="9.85546875" style="7" bestFit="1" customWidth="1"/>
    <col min="10498" max="10498" width="9.28515625" style="7" bestFit="1" customWidth="1"/>
    <col min="10499" max="10499" width="4.85546875" style="7" bestFit="1" customWidth="1"/>
    <col min="10500" max="10500" width="10.28515625" style="7" bestFit="1" customWidth="1"/>
    <col min="10501" max="10502" width="2.28515625" style="7" customWidth="1"/>
    <col min="10503" max="10503" width="7.28515625" style="7" customWidth="1"/>
    <col min="10504" max="10504" width="11.7109375" style="7" customWidth="1"/>
    <col min="10505" max="10505" width="3.5703125" style="7" bestFit="1" customWidth="1"/>
    <col min="10506" max="10506" width="34" style="7" customWidth="1"/>
    <col min="10507" max="10507" width="2.85546875" style="7" customWidth="1"/>
    <col min="10508" max="10508" width="10.42578125" style="7" customWidth="1"/>
    <col min="10509" max="10509" width="2.85546875" style="7" customWidth="1"/>
    <col min="10510" max="10510" width="10.42578125" style="7" customWidth="1"/>
    <col min="10511" max="10511" width="2.28515625" style="7" customWidth="1"/>
    <col min="10512" max="10741" width="10.42578125" style="7"/>
    <col min="10742" max="10742" width="6.140625" style="7" bestFit="1" customWidth="1"/>
    <col min="10743" max="10743" width="4.85546875" style="7" bestFit="1" customWidth="1"/>
    <col min="10744" max="10744" width="12.140625" style="7" bestFit="1" customWidth="1"/>
    <col min="10745" max="10745" width="9.5703125" style="7" bestFit="1" customWidth="1"/>
    <col min="10746" max="10746" width="3.28515625" style="7" customWidth="1"/>
    <col min="10747" max="10747" width="7.28515625" style="7" bestFit="1" customWidth="1"/>
    <col min="10748" max="10748" width="9.5703125" style="7" bestFit="1" customWidth="1"/>
    <col min="10749" max="10749" width="10.7109375" style="7" bestFit="1" customWidth="1"/>
    <col min="10750" max="10750" width="2.28515625" style="7" customWidth="1"/>
    <col min="10751" max="10751" width="9.7109375" style="7" bestFit="1" customWidth="1"/>
    <col min="10752" max="10752" width="3.28515625" style="7" customWidth="1"/>
    <col min="10753" max="10753" width="9.85546875" style="7" bestFit="1" customWidth="1"/>
    <col min="10754" max="10754" width="9.28515625" style="7" bestFit="1" customWidth="1"/>
    <col min="10755" max="10755" width="4.85546875" style="7" bestFit="1" customWidth="1"/>
    <col min="10756" max="10756" width="10.28515625" style="7" bestFit="1" customWidth="1"/>
    <col min="10757" max="10758" width="2.28515625" style="7" customWidth="1"/>
    <col min="10759" max="10759" width="7.28515625" style="7" customWidth="1"/>
    <col min="10760" max="10760" width="11.7109375" style="7" customWidth="1"/>
    <col min="10761" max="10761" width="3.5703125" style="7" bestFit="1" customWidth="1"/>
    <col min="10762" max="10762" width="34" style="7" customWidth="1"/>
    <col min="10763" max="10763" width="2.85546875" style="7" customWidth="1"/>
    <col min="10764" max="10764" width="10.42578125" style="7" customWidth="1"/>
    <col min="10765" max="10765" width="2.85546875" style="7" customWidth="1"/>
    <col min="10766" max="10766" width="10.42578125" style="7" customWidth="1"/>
    <col min="10767" max="10767" width="2.28515625" style="7" customWidth="1"/>
    <col min="10768" max="10997" width="10.42578125" style="7"/>
    <col min="10998" max="10998" width="6.140625" style="7" bestFit="1" customWidth="1"/>
    <col min="10999" max="10999" width="4.85546875" style="7" bestFit="1" customWidth="1"/>
    <col min="11000" max="11000" width="12.140625" style="7" bestFit="1" customWidth="1"/>
    <col min="11001" max="11001" width="9.5703125" style="7" bestFit="1" customWidth="1"/>
    <col min="11002" max="11002" width="3.28515625" style="7" customWidth="1"/>
    <col min="11003" max="11003" width="7.28515625" style="7" bestFit="1" customWidth="1"/>
    <col min="11004" max="11004" width="9.5703125" style="7" bestFit="1" customWidth="1"/>
    <col min="11005" max="11005" width="10.7109375" style="7" bestFit="1" customWidth="1"/>
    <col min="11006" max="11006" width="2.28515625" style="7" customWidth="1"/>
    <col min="11007" max="11007" width="9.7109375" style="7" bestFit="1" customWidth="1"/>
    <col min="11008" max="11008" width="3.28515625" style="7" customWidth="1"/>
    <col min="11009" max="11009" width="9.85546875" style="7" bestFit="1" customWidth="1"/>
    <col min="11010" max="11010" width="9.28515625" style="7" bestFit="1" customWidth="1"/>
    <col min="11011" max="11011" width="4.85546875" style="7" bestFit="1" customWidth="1"/>
    <col min="11012" max="11012" width="10.28515625" style="7" bestFit="1" customWidth="1"/>
    <col min="11013" max="11014" width="2.28515625" style="7" customWidth="1"/>
    <col min="11015" max="11015" width="7.28515625" style="7" customWidth="1"/>
    <col min="11016" max="11016" width="11.7109375" style="7" customWidth="1"/>
    <col min="11017" max="11017" width="3.5703125" style="7" bestFit="1" customWidth="1"/>
    <col min="11018" max="11018" width="34" style="7" customWidth="1"/>
    <col min="11019" max="11019" width="2.85546875" style="7" customWidth="1"/>
    <col min="11020" max="11020" width="10.42578125" style="7" customWidth="1"/>
    <col min="11021" max="11021" width="2.85546875" style="7" customWidth="1"/>
    <col min="11022" max="11022" width="10.42578125" style="7" customWidth="1"/>
    <col min="11023" max="11023" width="2.28515625" style="7" customWidth="1"/>
    <col min="11024" max="11253" width="10.42578125" style="7"/>
    <col min="11254" max="11254" width="6.140625" style="7" bestFit="1" customWidth="1"/>
    <col min="11255" max="11255" width="4.85546875" style="7" bestFit="1" customWidth="1"/>
    <col min="11256" max="11256" width="12.140625" style="7" bestFit="1" customWidth="1"/>
    <col min="11257" max="11257" width="9.5703125" style="7" bestFit="1" customWidth="1"/>
    <col min="11258" max="11258" width="3.28515625" style="7" customWidth="1"/>
    <col min="11259" max="11259" width="7.28515625" style="7" bestFit="1" customWidth="1"/>
    <col min="11260" max="11260" width="9.5703125" style="7" bestFit="1" customWidth="1"/>
    <col min="11261" max="11261" width="10.7109375" style="7" bestFit="1" customWidth="1"/>
    <col min="11262" max="11262" width="2.28515625" style="7" customWidth="1"/>
    <col min="11263" max="11263" width="9.7109375" style="7" bestFit="1" customWidth="1"/>
    <col min="11264" max="11264" width="3.28515625" style="7" customWidth="1"/>
    <col min="11265" max="11265" width="9.85546875" style="7" bestFit="1" customWidth="1"/>
    <col min="11266" max="11266" width="9.28515625" style="7" bestFit="1" customWidth="1"/>
    <col min="11267" max="11267" width="4.85546875" style="7" bestFit="1" customWidth="1"/>
    <col min="11268" max="11268" width="10.28515625" style="7" bestFit="1" customWidth="1"/>
    <col min="11269" max="11270" width="2.28515625" style="7" customWidth="1"/>
    <col min="11271" max="11271" width="7.28515625" style="7" customWidth="1"/>
    <col min="11272" max="11272" width="11.7109375" style="7" customWidth="1"/>
    <col min="11273" max="11273" width="3.5703125" style="7" bestFit="1" customWidth="1"/>
    <col min="11274" max="11274" width="34" style="7" customWidth="1"/>
    <col min="11275" max="11275" width="2.85546875" style="7" customWidth="1"/>
    <col min="11276" max="11276" width="10.42578125" style="7" customWidth="1"/>
    <col min="11277" max="11277" width="2.85546875" style="7" customWidth="1"/>
    <col min="11278" max="11278" width="10.42578125" style="7" customWidth="1"/>
    <col min="11279" max="11279" width="2.28515625" style="7" customWidth="1"/>
    <col min="11280" max="11509" width="10.42578125" style="7"/>
    <col min="11510" max="11510" width="6.140625" style="7" bestFit="1" customWidth="1"/>
    <col min="11511" max="11511" width="4.85546875" style="7" bestFit="1" customWidth="1"/>
    <col min="11512" max="11512" width="12.140625" style="7" bestFit="1" customWidth="1"/>
    <col min="11513" max="11513" width="9.5703125" style="7" bestFit="1" customWidth="1"/>
    <col min="11514" max="11514" width="3.28515625" style="7" customWidth="1"/>
    <col min="11515" max="11515" width="7.28515625" style="7" bestFit="1" customWidth="1"/>
    <col min="11516" max="11516" width="9.5703125" style="7" bestFit="1" customWidth="1"/>
    <col min="11517" max="11517" width="10.7109375" style="7" bestFit="1" customWidth="1"/>
    <col min="11518" max="11518" width="2.28515625" style="7" customWidth="1"/>
    <col min="11519" max="11519" width="9.7109375" style="7" bestFit="1" customWidth="1"/>
    <col min="11520" max="11520" width="3.28515625" style="7" customWidth="1"/>
    <col min="11521" max="11521" width="9.85546875" style="7" bestFit="1" customWidth="1"/>
    <col min="11522" max="11522" width="9.28515625" style="7" bestFit="1" customWidth="1"/>
    <col min="11523" max="11523" width="4.85546875" style="7" bestFit="1" customWidth="1"/>
    <col min="11524" max="11524" width="10.28515625" style="7" bestFit="1" customWidth="1"/>
    <col min="11525" max="11526" width="2.28515625" style="7" customWidth="1"/>
    <col min="11527" max="11527" width="7.28515625" style="7" customWidth="1"/>
    <col min="11528" max="11528" width="11.7109375" style="7" customWidth="1"/>
    <col min="11529" max="11529" width="3.5703125" style="7" bestFit="1" customWidth="1"/>
    <col min="11530" max="11530" width="34" style="7" customWidth="1"/>
    <col min="11531" max="11531" width="2.85546875" style="7" customWidth="1"/>
    <col min="11532" max="11532" width="10.42578125" style="7" customWidth="1"/>
    <col min="11533" max="11533" width="2.85546875" style="7" customWidth="1"/>
    <col min="11534" max="11534" width="10.42578125" style="7" customWidth="1"/>
    <col min="11535" max="11535" width="2.28515625" style="7" customWidth="1"/>
    <col min="11536" max="11765" width="10.42578125" style="7"/>
    <col min="11766" max="11766" width="6.140625" style="7" bestFit="1" customWidth="1"/>
    <col min="11767" max="11767" width="4.85546875" style="7" bestFit="1" customWidth="1"/>
    <col min="11768" max="11768" width="12.140625" style="7" bestFit="1" customWidth="1"/>
    <col min="11769" max="11769" width="9.5703125" style="7" bestFit="1" customWidth="1"/>
    <col min="11770" max="11770" width="3.28515625" style="7" customWidth="1"/>
    <col min="11771" max="11771" width="7.28515625" style="7" bestFit="1" customWidth="1"/>
    <col min="11772" max="11772" width="9.5703125" style="7" bestFit="1" customWidth="1"/>
    <col min="11773" max="11773" width="10.7109375" style="7" bestFit="1" customWidth="1"/>
    <col min="11774" max="11774" width="2.28515625" style="7" customWidth="1"/>
    <col min="11775" max="11775" width="9.7109375" style="7" bestFit="1" customWidth="1"/>
    <col min="11776" max="11776" width="3.28515625" style="7" customWidth="1"/>
    <col min="11777" max="11777" width="9.85546875" style="7" bestFit="1" customWidth="1"/>
    <col min="11778" max="11778" width="9.28515625" style="7" bestFit="1" customWidth="1"/>
    <col min="11779" max="11779" width="4.85546875" style="7" bestFit="1" customWidth="1"/>
    <col min="11780" max="11780" width="10.28515625" style="7" bestFit="1" customWidth="1"/>
    <col min="11781" max="11782" width="2.28515625" style="7" customWidth="1"/>
    <col min="11783" max="11783" width="7.28515625" style="7" customWidth="1"/>
    <col min="11784" max="11784" width="11.7109375" style="7" customWidth="1"/>
    <col min="11785" max="11785" width="3.5703125" style="7" bestFit="1" customWidth="1"/>
    <col min="11786" max="11786" width="34" style="7" customWidth="1"/>
    <col min="11787" max="11787" width="2.85546875" style="7" customWidth="1"/>
    <col min="11788" max="11788" width="10.42578125" style="7" customWidth="1"/>
    <col min="11789" max="11789" width="2.85546875" style="7" customWidth="1"/>
    <col min="11790" max="11790" width="10.42578125" style="7" customWidth="1"/>
    <col min="11791" max="11791" width="2.28515625" style="7" customWidth="1"/>
    <col min="11792" max="12021" width="10.42578125" style="7"/>
    <col min="12022" max="12022" width="6.140625" style="7" bestFit="1" customWidth="1"/>
    <col min="12023" max="12023" width="4.85546875" style="7" bestFit="1" customWidth="1"/>
    <col min="12024" max="12024" width="12.140625" style="7" bestFit="1" customWidth="1"/>
    <col min="12025" max="12025" width="9.5703125" style="7" bestFit="1" customWidth="1"/>
    <col min="12026" max="12026" width="3.28515625" style="7" customWidth="1"/>
    <col min="12027" max="12027" width="7.28515625" style="7" bestFit="1" customWidth="1"/>
    <col min="12028" max="12028" width="9.5703125" style="7" bestFit="1" customWidth="1"/>
    <col min="12029" max="12029" width="10.7109375" style="7" bestFit="1" customWidth="1"/>
    <col min="12030" max="12030" width="2.28515625" style="7" customWidth="1"/>
    <col min="12031" max="12031" width="9.7109375" style="7" bestFit="1" customWidth="1"/>
    <col min="12032" max="12032" width="3.28515625" style="7" customWidth="1"/>
    <col min="12033" max="12033" width="9.85546875" style="7" bestFit="1" customWidth="1"/>
    <col min="12034" max="12034" width="9.28515625" style="7" bestFit="1" customWidth="1"/>
    <col min="12035" max="12035" width="4.85546875" style="7" bestFit="1" customWidth="1"/>
    <col min="12036" max="12036" width="10.28515625" style="7" bestFit="1" customWidth="1"/>
    <col min="12037" max="12038" width="2.28515625" style="7" customWidth="1"/>
    <col min="12039" max="12039" width="7.28515625" style="7" customWidth="1"/>
    <col min="12040" max="12040" width="11.7109375" style="7" customWidth="1"/>
    <col min="12041" max="12041" width="3.5703125" style="7" bestFit="1" customWidth="1"/>
    <col min="12042" max="12042" width="34" style="7" customWidth="1"/>
    <col min="12043" max="12043" width="2.85546875" style="7" customWidth="1"/>
    <col min="12044" max="12044" width="10.42578125" style="7" customWidth="1"/>
    <col min="12045" max="12045" width="2.85546875" style="7" customWidth="1"/>
    <col min="12046" max="12046" width="10.42578125" style="7" customWidth="1"/>
    <col min="12047" max="12047" width="2.28515625" style="7" customWidth="1"/>
    <col min="12048" max="12277" width="10.42578125" style="7"/>
    <col min="12278" max="12278" width="6.140625" style="7" bestFit="1" customWidth="1"/>
    <col min="12279" max="12279" width="4.85546875" style="7" bestFit="1" customWidth="1"/>
    <col min="12280" max="12280" width="12.140625" style="7" bestFit="1" customWidth="1"/>
    <col min="12281" max="12281" width="9.5703125" style="7" bestFit="1" customWidth="1"/>
    <col min="12282" max="12282" width="3.28515625" style="7" customWidth="1"/>
    <col min="12283" max="12283" width="7.28515625" style="7" bestFit="1" customWidth="1"/>
    <col min="12284" max="12284" width="9.5703125" style="7" bestFit="1" customWidth="1"/>
    <col min="12285" max="12285" width="10.7109375" style="7" bestFit="1" customWidth="1"/>
    <col min="12286" max="12286" width="2.28515625" style="7" customWidth="1"/>
    <col min="12287" max="12287" width="9.7109375" style="7" bestFit="1" customWidth="1"/>
    <col min="12288" max="12288" width="3.28515625" style="7" customWidth="1"/>
    <col min="12289" max="12289" width="9.85546875" style="7" bestFit="1" customWidth="1"/>
    <col min="12290" max="12290" width="9.28515625" style="7" bestFit="1" customWidth="1"/>
    <col min="12291" max="12291" width="4.85546875" style="7" bestFit="1" customWidth="1"/>
    <col min="12292" max="12292" width="10.28515625" style="7" bestFit="1" customWidth="1"/>
    <col min="12293" max="12294" width="2.28515625" style="7" customWidth="1"/>
    <col min="12295" max="12295" width="7.28515625" style="7" customWidth="1"/>
    <col min="12296" max="12296" width="11.7109375" style="7" customWidth="1"/>
    <col min="12297" max="12297" width="3.5703125" style="7" bestFit="1" customWidth="1"/>
    <col min="12298" max="12298" width="34" style="7" customWidth="1"/>
    <col min="12299" max="12299" width="2.85546875" style="7" customWidth="1"/>
    <col min="12300" max="12300" width="10.42578125" style="7" customWidth="1"/>
    <col min="12301" max="12301" width="2.85546875" style="7" customWidth="1"/>
    <col min="12302" max="12302" width="10.42578125" style="7" customWidth="1"/>
    <col min="12303" max="12303" width="2.28515625" style="7" customWidth="1"/>
    <col min="12304" max="12533" width="10.42578125" style="7"/>
    <col min="12534" max="12534" width="6.140625" style="7" bestFit="1" customWidth="1"/>
    <col min="12535" max="12535" width="4.85546875" style="7" bestFit="1" customWidth="1"/>
    <col min="12536" max="12536" width="12.140625" style="7" bestFit="1" customWidth="1"/>
    <col min="12537" max="12537" width="9.5703125" style="7" bestFit="1" customWidth="1"/>
    <col min="12538" max="12538" width="3.28515625" style="7" customWidth="1"/>
    <col min="12539" max="12539" width="7.28515625" style="7" bestFit="1" customWidth="1"/>
    <col min="12540" max="12540" width="9.5703125" style="7" bestFit="1" customWidth="1"/>
    <col min="12541" max="12541" width="10.7109375" style="7" bestFit="1" customWidth="1"/>
    <col min="12542" max="12542" width="2.28515625" style="7" customWidth="1"/>
    <col min="12543" max="12543" width="9.7109375" style="7" bestFit="1" customWidth="1"/>
    <col min="12544" max="12544" width="3.28515625" style="7" customWidth="1"/>
    <col min="12545" max="12545" width="9.85546875" style="7" bestFit="1" customWidth="1"/>
    <col min="12546" max="12546" width="9.28515625" style="7" bestFit="1" customWidth="1"/>
    <col min="12547" max="12547" width="4.85546875" style="7" bestFit="1" customWidth="1"/>
    <col min="12548" max="12548" width="10.28515625" style="7" bestFit="1" customWidth="1"/>
    <col min="12549" max="12550" width="2.28515625" style="7" customWidth="1"/>
    <col min="12551" max="12551" width="7.28515625" style="7" customWidth="1"/>
    <col min="12552" max="12552" width="11.7109375" style="7" customWidth="1"/>
    <col min="12553" max="12553" width="3.5703125" style="7" bestFit="1" customWidth="1"/>
    <col min="12554" max="12554" width="34" style="7" customWidth="1"/>
    <col min="12555" max="12555" width="2.85546875" style="7" customWidth="1"/>
    <col min="12556" max="12556" width="10.42578125" style="7" customWidth="1"/>
    <col min="12557" max="12557" width="2.85546875" style="7" customWidth="1"/>
    <col min="12558" max="12558" width="10.42578125" style="7" customWidth="1"/>
    <col min="12559" max="12559" width="2.28515625" style="7" customWidth="1"/>
    <col min="12560" max="12789" width="10.42578125" style="7"/>
    <col min="12790" max="12790" width="6.140625" style="7" bestFit="1" customWidth="1"/>
    <col min="12791" max="12791" width="4.85546875" style="7" bestFit="1" customWidth="1"/>
    <col min="12792" max="12792" width="12.140625" style="7" bestFit="1" customWidth="1"/>
    <col min="12793" max="12793" width="9.5703125" style="7" bestFit="1" customWidth="1"/>
    <col min="12794" max="12794" width="3.28515625" style="7" customWidth="1"/>
    <col min="12795" max="12795" width="7.28515625" style="7" bestFit="1" customWidth="1"/>
    <col min="12796" max="12796" width="9.5703125" style="7" bestFit="1" customWidth="1"/>
    <col min="12797" max="12797" width="10.7109375" style="7" bestFit="1" customWidth="1"/>
    <col min="12798" max="12798" width="2.28515625" style="7" customWidth="1"/>
    <col min="12799" max="12799" width="9.7109375" style="7" bestFit="1" customWidth="1"/>
    <col min="12800" max="12800" width="3.28515625" style="7" customWidth="1"/>
    <col min="12801" max="12801" width="9.85546875" style="7" bestFit="1" customWidth="1"/>
    <col min="12802" max="12802" width="9.28515625" style="7" bestFit="1" customWidth="1"/>
    <col min="12803" max="12803" width="4.85546875" style="7" bestFit="1" customWidth="1"/>
    <col min="12804" max="12804" width="10.28515625" style="7" bestFit="1" customWidth="1"/>
    <col min="12805" max="12806" width="2.28515625" style="7" customWidth="1"/>
    <col min="12807" max="12807" width="7.28515625" style="7" customWidth="1"/>
    <col min="12808" max="12808" width="11.7109375" style="7" customWidth="1"/>
    <col min="12809" max="12809" width="3.5703125" style="7" bestFit="1" customWidth="1"/>
    <col min="12810" max="12810" width="34" style="7" customWidth="1"/>
    <col min="12811" max="12811" width="2.85546875" style="7" customWidth="1"/>
    <col min="12812" max="12812" width="10.42578125" style="7" customWidth="1"/>
    <col min="12813" max="12813" width="2.85546875" style="7" customWidth="1"/>
    <col min="12814" max="12814" width="10.42578125" style="7" customWidth="1"/>
    <col min="12815" max="12815" width="2.28515625" style="7" customWidth="1"/>
    <col min="12816" max="13045" width="10.42578125" style="7"/>
    <col min="13046" max="13046" width="6.140625" style="7" bestFit="1" customWidth="1"/>
    <col min="13047" max="13047" width="4.85546875" style="7" bestFit="1" customWidth="1"/>
    <col min="13048" max="13048" width="12.140625" style="7" bestFit="1" customWidth="1"/>
    <col min="13049" max="13049" width="9.5703125" style="7" bestFit="1" customWidth="1"/>
    <col min="13050" max="13050" width="3.28515625" style="7" customWidth="1"/>
    <col min="13051" max="13051" width="7.28515625" style="7" bestFit="1" customWidth="1"/>
    <col min="13052" max="13052" width="9.5703125" style="7" bestFit="1" customWidth="1"/>
    <col min="13053" max="13053" width="10.7109375" style="7" bestFit="1" customWidth="1"/>
    <col min="13054" max="13054" width="2.28515625" style="7" customWidth="1"/>
    <col min="13055" max="13055" width="9.7109375" style="7" bestFit="1" customWidth="1"/>
    <col min="13056" max="13056" width="3.28515625" style="7" customWidth="1"/>
    <col min="13057" max="13057" width="9.85546875" style="7" bestFit="1" customWidth="1"/>
    <col min="13058" max="13058" width="9.28515625" style="7" bestFit="1" customWidth="1"/>
    <col min="13059" max="13059" width="4.85546875" style="7" bestFit="1" customWidth="1"/>
    <col min="13060" max="13060" width="10.28515625" style="7" bestFit="1" customWidth="1"/>
    <col min="13061" max="13062" width="2.28515625" style="7" customWidth="1"/>
    <col min="13063" max="13063" width="7.28515625" style="7" customWidth="1"/>
    <col min="13064" max="13064" width="11.7109375" style="7" customWidth="1"/>
    <col min="13065" max="13065" width="3.5703125" style="7" bestFit="1" customWidth="1"/>
    <col min="13066" max="13066" width="34" style="7" customWidth="1"/>
    <col min="13067" max="13067" width="2.85546875" style="7" customWidth="1"/>
    <col min="13068" max="13068" width="10.42578125" style="7" customWidth="1"/>
    <col min="13069" max="13069" width="2.85546875" style="7" customWidth="1"/>
    <col min="13070" max="13070" width="10.42578125" style="7" customWidth="1"/>
    <col min="13071" max="13071" width="2.28515625" style="7" customWidth="1"/>
    <col min="13072" max="13301" width="10.42578125" style="7"/>
    <col min="13302" max="13302" width="6.140625" style="7" bestFit="1" customWidth="1"/>
    <col min="13303" max="13303" width="4.85546875" style="7" bestFit="1" customWidth="1"/>
    <col min="13304" max="13304" width="12.140625" style="7" bestFit="1" customWidth="1"/>
    <col min="13305" max="13305" width="9.5703125" style="7" bestFit="1" customWidth="1"/>
    <col min="13306" max="13306" width="3.28515625" style="7" customWidth="1"/>
    <col min="13307" max="13307" width="7.28515625" style="7" bestFit="1" customWidth="1"/>
    <col min="13308" max="13308" width="9.5703125" style="7" bestFit="1" customWidth="1"/>
    <col min="13309" max="13309" width="10.7109375" style="7" bestFit="1" customWidth="1"/>
    <col min="13310" max="13310" width="2.28515625" style="7" customWidth="1"/>
    <col min="13311" max="13311" width="9.7109375" style="7" bestFit="1" customWidth="1"/>
    <col min="13312" max="13312" width="3.28515625" style="7" customWidth="1"/>
    <col min="13313" max="13313" width="9.85546875" style="7" bestFit="1" customWidth="1"/>
    <col min="13314" max="13314" width="9.28515625" style="7" bestFit="1" customWidth="1"/>
    <col min="13315" max="13315" width="4.85546875" style="7" bestFit="1" customWidth="1"/>
    <col min="13316" max="13316" width="10.28515625" style="7" bestFit="1" customWidth="1"/>
    <col min="13317" max="13318" width="2.28515625" style="7" customWidth="1"/>
    <col min="13319" max="13319" width="7.28515625" style="7" customWidth="1"/>
    <col min="13320" max="13320" width="11.7109375" style="7" customWidth="1"/>
    <col min="13321" max="13321" width="3.5703125" style="7" bestFit="1" customWidth="1"/>
    <col min="13322" max="13322" width="34" style="7" customWidth="1"/>
    <col min="13323" max="13323" width="2.85546875" style="7" customWidth="1"/>
    <col min="13324" max="13324" width="10.42578125" style="7" customWidth="1"/>
    <col min="13325" max="13325" width="2.85546875" style="7" customWidth="1"/>
    <col min="13326" max="13326" width="10.42578125" style="7" customWidth="1"/>
    <col min="13327" max="13327" width="2.28515625" style="7" customWidth="1"/>
    <col min="13328" max="13557" width="10.42578125" style="7"/>
    <col min="13558" max="13558" width="6.140625" style="7" bestFit="1" customWidth="1"/>
    <col min="13559" max="13559" width="4.85546875" style="7" bestFit="1" customWidth="1"/>
    <col min="13560" max="13560" width="12.140625" style="7" bestFit="1" customWidth="1"/>
    <col min="13561" max="13561" width="9.5703125" style="7" bestFit="1" customWidth="1"/>
    <col min="13562" max="13562" width="3.28515625" style="7" customWidth="1"/>
    <col min="13563" max="13563" width="7.28515625" style="7" bestFit="1" customWidth="1"/>
    <col min="13564" max="13564" width="9.5703125" style="7" bestFit="1" customWidth="1"/>
    <col min="13565" max="13565" width="10.7109375" style="7" bestFit="1" customWidth="1"/>
    <col min="13566" max="13566" width="2.28515625" style="7" customWidth="1"/>
    <col min="13567" max="13567" width="9.7109375" style="7" bestFit="1" customWidth="1"/>
    <col min="13568" max="13568" width="3.28515625" style="7" customWidth="1"/>
    <col min="13569" max="13569" width="9.85546875" style="7" bestFit="1" customWidth="1"/>
    <col min="13570" max="13570" width="9.28515625" style="7" bestFit="1" customWidth="1"/>
    <col min="13571" max="13571" width="4.85546875" style="7" bestFit="1" customWidth="1"/>
    <col min="13572" max="13572" width="10.28515625" style="7" bestFit="1" customWidth="1"/>
    <col min="13573" max="13574" width="2.28515625" style="7" customWidth="1"/>
    <col min="13575" max="13575" width="7.28515625" style="7" customWidth="1"/>
    <col min="13576" max="13576" width="11.7109375" style="7" customWidth="1"/>
    <col min="13577" max="13577" width="3.5703125" style="7" bestFit="1" customWidth="1"/>
    <col min="13578" max="13578" width="34" style="7" customWidth="1"/>
    <col min="13579" max="13579" width="2.85546875" style="7" customWidth="1"/>
    <col min="13580" max="13580" width="10.42578125" style="7" customWidth="1"/>
    <col min="13581" max="13581" width="2.85546875" style="7" customWidth="1"/>
    <col min="13582" max="13582" width="10.42578125" style="7" customWidth="1"/>
    <col min="13583" max="13583" width="2.28515625" style="7" customWidth="1"/>
    <col min="13584" max="13813" width="10.42578125" style="7"/>
    <col min="13814" max="13814" width="6.140625" style="7" bestFit="1" customWidth="1"/>
    <col min="13815" max="13815" width="4.85546875" style="7" bestFit="1" customWidth="1"/>
    <col min="13816" max="13816" width="12.140625" style="7" bestFit="1" customWidth="1"/>
    <col min="13817" max="13817" width="9.5703125" style="7" bestFit="1" customWidth="1"/>
    <col min="13818" max="13818" width="3.28515625" style="7" customWidth="1"/>
    <col min="13819" max="13819" width="7.28515625" style="7" bestFit="1" customWidth="1"/>
    <col min="13820" max="13820" width="9.5703125" style="7" bestFit="1" customWidth="1"/>
    <col min="13821" max="13821" width="10.7109375" style="7" bestFit="1" customWidth="1"/>
    <col min="13822" max="13822" width="2.28515625" style="7" customWidth="1"/>
    <col min="13823" max="13823" width="9.7109375" style="7" bestFit="1" customWidth="1"/>
    <col min="13824" max="13824" width="3.28515625" style="7" customWidth="1"/>
    <col min="13825" max="13825" width="9.85546875" style="7" bestFit="1" customWidth="1"/>
    <col min="13826" max="13826" width="9.28515625" style="7" bestFit="1" customWidth="1"/>
    <col min="13827" max="13827" width="4.85546875" style="7" bestFit="1" customWidth="1"/>
    <col min="13828" max="13828" width="10.28515625" style="7" bestFit="1" customWidth="1"/>
    <col min="13829" max="13830" width="2.28515625" style="7" customWidth="1"/>
    <col min="13831" max="13831" width="7.28515625" style="7" customWidth="1"/>
    <col min="13832" max="13832" width="11.7109375" style="7" customWidth="1"/>
    <col min="13833" max="13833" width="3.5703125" style="7" bestFit="1" customWidth="1"/>
    <col min="13834" max="13834" width="34" style="7" customWidth="1"/>
    <col min="13835" max="13835" width="2.85546875" style="7" customWidth="1"/>
    <col min="13836" max="13836" width="10.42578125" style="7" customWidth="1"/>
    <col min="13837" max="13837" width="2.85546875" style="7" customWidth="1"/>
    <col min="13838" max="13838" width="10.42578125" style="7" customWidth="1"/>
    <col min="13839" max="13839" width="2.28515625" style="7" customWidth="1"/>
    <col min="13840" max="14069" width="10.42578125" style="7"/>
    <col min="14070" max="14070" width="6.140625" style="7" bestFit="1" customWidth="1"/>
    <col min="14071" max="14071" width="4.85546875" style="7" bestFit="1" customWidth="1"/>
    <col min="14072" max="14072" width="12.140625" style="7" bestFit="1" customWidth="1"/>
    <col min="14073" max="14073" width="9.5703125" style="7" bestFit="1" customWidth="1"/>
    <col min="14074" max="14074" width="3.28515625" style="7" customWidth="1"/>
    <col min="14075" max="14075" width="7.28515625" style="7" bestFit="1" customWidth="1"/>
    <col min="14076" max="14076" width="9.5703125" style="7" bestFit="1" customWidth="1"/>
    <col min="14077" max="14077" width="10.7109375" style="7" bestFit="1" customWidth="1"/>
    <col min="14078" max="14078" width="2.28515625" style="7" customWidth="1"/>
    <col min="14079" max="14079" width="9.7109375" style="7" bestFit="1" customWidth="1"/>
    <col min="14080" max="14080" width="3.28515625" style="7" customWidth="1"/>
    <col min="14081" max="14081" width="9.85546875" style="7" bestFit="1" customWidth="1"/>
    <col min="14082" max="14082" width="9.28515625" style="7" bestFit="1" customWidth="1"/>
    <col min="14083" max="14083" width="4.85546875" style="7" bestFit="1" customWidth="1"/>
    <col min="14084" max="14084" width="10.28515625" style="7" bestFit="1" customWidth="1"/>
    <col min="14085" max="14086" width="2.28515625" style="7" customWidth="1"/>
    <col min="14087" max="14087" width="7.28515625" style="7" customWidth="1"/>
    <col min="14088" max="14088" width="11.7109375" style="7" customWidth="1"/>
    <col min="14089" max="14089" width="3.5703125" style="7" bestFit="1" customWidth="1"/>
    <col min="14090" max="14090" width="34" style="7" customWidth="1"/>
    <col min="14091" max="14091" width="2.85546875" style="7" customWidth="1"/>
    <col min="14092" max="14092" width="10.42578125" style="7" customWidth="1"/>
    <col min="14093" max="14093" width="2.85546875" style="7" customWidth="1"/>
    <col min="14094" max="14094" width="10.42578125" style="7" customWidth="1"/>
    <col min="14095" max="14095" width="2.28515625" style="7" customWidth="1"/>
    <col min="14096" max="14325" width="10.42578125" style="7"/>
    <col min="14326" max="14326" width="6.140625" style="7" bestFit="1" customWidth="1"/>
    <col min="14327" max="14327" width="4.85546875" style="7" bestFit="1" customWidth="1"/>
    <col min="14328" max="14328" width="12.140625" style="7" bestFit="1" customWidth="1"/>
    <col min="14329" max="14329" width="9.5703125" style="7" bestFit="1" customWidth="1"/>
    <col min="14330" max="14330" width="3.28515625" style="7" customWidth="1"/>
    <col min="14331" max="14331" width="7.28515625" style="7" bestFit="1" customWidth="1"/>
    <col min="14332" max="14332" width="9.5703125" style="7" bestFit="1" customWidth="1"/>
    <col min="14333" max="14333" width="10.7109375" style="7" bestFit="1" customWidth="1"/>
    <col min="14334" max="14334" width="2.28515625" style="7" customWidth="1"/>
    <col min="14335" max="14335" width="9.7109375" style="7" bestFit="1" customWidth="1"/>
    <col min="14336" max="14336" width="3.28515625" style="7" customWidth="1"/>
    <col min="14337" max="14337" width="9.85546875" style="7" bestFit="1" customWidth="1"/>
    <col min="14338" max="14338" width="9.28515625" style="7" bestFit="1" customWidth="1"/>
    <col min="14339" max="14339" width="4.85546875" style="7" bestFit="1" customWidth="1"/>
    <col min="14340" max="14340" width="10.28515625" style="7" bestFit="1" customWidth="1"/>
    <col min="14341" max="14342" width="2.28515625" style="7" customWidth="1"/>
    <col min="14343" max="14343" width="7.28515625" style="7" customWidth="1"/>
    <col min="14344" max="14344" width="11.7109375" style="7" customWidth="1"/>
    <col min="14345" max="14345" width="3.5703125" style="7" bestFit="1" customWidth="1"/>
    <col min="14346" max="14346" width="34" style="7" customWidth="1"/>
    <col min="14347" max="14347" width="2.85546875" style="7" customWidth="1"/>
    <col min="14348" max="14348" width="10.42578125" style="7" customWidth="1"/>
    <col min="14349" max="14349" width="2.85546875" style="7" customWidth="1"/>
    <col min="14350" max="14350" width="10.42578125" style="7" customWidth="1"/>
    <col min="14351" max="14351" width="2.28515625" style="7" customWidth="1"/>
    <col min="14352" max="14581" width="10.42578125" style="7"/>
    <col min="14582" max="14582" width="6.140625" style="7" bestFit="1" customWidth="1"/>
    <col min="14583" max="14583" width="4.85546875" style="7" bestFit="1" customWidth="1"/>
    <col min="14584" max="14584" width="12.140625" style="7" bestFit="1" customWidth="1"/>
    <col min="14585" max="14585" width="9.5703125" style="7" bestFit="1" customWidth="1"/>
    <col min="14586" max="14586" width="3.28515625" style="7" customWidth="1"/>
    <col min="14587" max="14587" width="7.28515625" style="7" bestFit="1" customWidth="1"/>
    <col min="14588" max="14588" width="9.5703125" style="7" bestFit="1" customWidth="1"/>
    <col min="14589" max="14589" width="10.7109375" style="7" bestFit="1" customWidth="1"/>
    <col min="14590" max="14590" width="2.28515625" style="7" customWidth="1"/>
    <col min="14591" max="14591" width="9.7109375" style="7" bestFit="1" customWidth="1"/>
    <col min="14592" max="14592" width="3.28515625" style="7" customWidth="1"/>
    <col min="14593" max="14593" width="9.85546875" style="7" bestFit="1" customWidth="1"/>
    <col min="14594" max="14594" width="9.28515625" style="7" bestFit="1" customWidth="1"/>
    <col min="14595" max="14595" width="4.85546875" style="7" bestFit="1" customWidth="1"/>
    <col min="14596" max="14596" width="10.28515625" style="7" bestFit="1" customWidth="1"/>
    <col min="14597" max="14598" width="2.28515625" style="7" customWidth="1"/>
    <col min="14599" max="14599" width="7.28515625" style="7" customWidth="1"/>
    <col min="14600" max="14600" width="11.7109375" style="7" customWidth="1"/>
    <col min="14601" max="14601" width="3.5703125" style="7" bestFit="1" customWidth="1"/>
    <col min="14602" max="14602" width="34" style="7" customWidth="1"/>
    <col min="14603" max="14603" width="2.85546875" style="7" customWidth="1"/>
    <col min="14604" max="14604" width="10.42578125" style="7" customWidth="1"/>
    <col min="14605" max="14605" width="2.85546875" style="7" customWidth="1"/>
    <col min="14606" max="14606" width="10.42578125" style="7" customWidth="1"/>
    <col min="14607" max="14607" width="2.28515625" style="7" customWidth="1"/>
    <col min="14608" max="14837" width="10.42578125" style="7"/>
    <col min="14838" max="14838" width="6.140625" style="7" bestFit="1" customWidth="1"/>
    <col min="14839" max="14839" width="4.85546875" style="7" bestFit="1" customWidth="1"/>
    <col min="14840" max="14840" width="12.140625" style="7" bestFit="1" customWidth="1"/>
    <col min="14841" max="14841" width="9.5703125" style="7" bestFit="1" customWidth="1"/>
    <col min="14842" max="14842" width="3.28515625" style="7" customWidth="1"/>
    <col min="14843" max="14843" width="7.28515625" style="7" bestFit="1" customWidth="1"/>
    <col min="14844" max="14844" width="9.5703125" style="7" bestFit="1" customWidth="1"/>
    <col min="14845" max="14845" width="10.7109375" style="7" bestFit="1" customWidth="1"/>
    <col min="14846" max="14846" width="2.28515625" style="7" customWidth="1"/>
    <col min="14847" max="14847" width="9.7109375" style="7" bestFit="1" customWidth="1"/>
    <col min="14848" max="14848" width="3.28515625" style="7" customWidth="1"/>
    <col min="14849" max="14849" width="9.85546875" style="7" bestFit="1" customWidth="1"/>
    <col min="14850" max="14850" width="9.28515625" style="7" bestFit="1" customWidth="1"/>
    <col min="14851" max="14851" width="4.85546875" style="7" bestFit="1" customWidth="1"/>
    <col min="14852" max="14852" width="10.28515625" style="7" bestFit="1" customWidth="1"/>
    <col min="14853" max="14854" width="2.28515625" style="7" customWidth="1"/>
    <col min="14855" max="14855" width="7.28515625" style="7" customWidth="1"/>
    <col min="14856" max="14856" width="11.7109375" style="7" customWidth="1"/>
    <col min="14857" max="14857" width="3.5703125" style="7" bestFit="1" customWidth="1"/>
    <col min="14858" max="14858" width="34" style="7" customWidth="1"/>
    <col min="14859" max="14859" width="2.85546875" style="7" customWidth="1"/>
    <col min="14860" max="14860" width="10.42578125" style="7" customWidth="1"/>
    <col min="14861" max="14861" width="2.85546875" style="7" customWidth="1"/>
    <col min="14862" max="14862" width="10.42578125" style="7" customWidth="1"/>
    <col min="14863" max="14863" width="2.28515625" style="7" customWidth="1"/>
    <col min="14864" max="15093" width="10.42578125" style="7"/>
    <col min="15094" max="15094" width="6.140625" style="7" bestFit="1" customWidth="1"/>
    <col min="15095" max="15095" width="4.85546875" style="7" bestFit="1" customWidth="1"/>
    <col min="15096" max="15096" width="12.140625" style="7" bestFit="1" customWidth="1"/>
    <col min="15097" max="15097" width="9.5703125" style="7" bestFit="1" customWidth="1"/>
    <col min="15098" max="15098" width="3.28515625" style="7" customWidth="1"/>
    <col min="15099" max="15099" width="7.28515625" style="7" bestFit="1" customWidth="1"/>
    <col min="15100" max="15100" width="9.5703125" style="7" bestFit="1" customWidth="1"/>
    <col min="15101" max="15101" width="10.7109375" style="7" bestFit="1" customWidth="1"/>
    <col min="15102" max="15102" width="2.28515625" style="7" customWidth="1"/>
    <col min="15103" max="15103" width="9.7109375" style="7" bestFit="1" customWidth="1"/>
    <col min="15104" max="15104" width="3.28515625" style="7" customWidth="1"/>
    <col min="15105" max="15105" width="9.85546875" style="7" bestFit="1" customWidth="1"/>
    <col min="15106" max="15106" width="9.28515625" style="7" bestFit="1" customWidth="1"/>
    <col min="15107" max="15107" width="4.85546875" style="7" bestFit="1" customWidth="1"/>
    <col min="15108" max="15108" width="10.28515625" style="7" bestFit="1" customWidth="1"/>
    <col min="15109" max="15110" width="2.28515625" style="7" customWidth="1"/>
    <col min="15111" max="15111" width="7.28515625" style="7" customWidth="1"/>
    <col min="15112" max="15112" width="11.7109375" style="7" customWidth="1"/>
    <col min="15113" max="15113" width="3.5703125" style="7" bestFit="1" customWidth="1"/>
    <col min="15114" max="15114" width="34" style="7" customWidth="1"/>
    <col min="15115" max="15115" width="2.85546875" style="7" customWidth="1"/>
    <col min="15116" max="15116" width="10.42578125" style="7" customWidth="1"/>
    <col min="15117" max="15117" width="2.85546875" style="7" customWidth="1"/>
    <col min="15118" max="15118" width="10.42578125" style="7" customWidth="1"/>
    <col min="15119" max="15119" width="2.28515625" style="7" customWidth="1"/>
    <col min="15120" max="15349" width="10.42578125" style="7"/>
    <col min="15350" max="15350" width="6.140625" style="7" bestFit="1" customWidth="1"/>
    <col min="15351" max="15351" width="4.85546875" style="7" bestFit="1" customWidth="1"/>
    <col min="15352" max="15352" width="12.140625" style="7" bestFit="1" customWidth="1"/>
    <col min="15353" max="15353" width="9.5703125" style="7" bestFit="1" customWidth="1"/>
    <col min="15354" max="15354" width="3.28515625" style="7" customWidth="1"/>
    <col min="15355" max="15355" width="7.28515625" style="7" bestFit="1" customWidth="1"/>
    <col min="15356" max="15356" width="9.5703125" style="7" bestFit="1" customWidth="1"/>
    <col min="15357" max="15357" width="10.7109375" style="7" bestFit="1" customWidth="1"/>
    <col min="15358" max="15358" width="2.28515625" style="7" customWidth="1"/>
    <col min="15359" max="15359" width="9.7109375" style="7" bestFit="1" customWidth="1"/>
    <col min="15360" max="15360" width="3.28515625" style="7" customWidth="1"/>
    <col min="15361" max="15361" width="9.85546875" style="7" bestFit="1" customWidth="1"/>
    <col min="15362" max="15362" width="9.28515625" style="7" bestFit="1" customWidth="1"/>
    <col min="15363" max="15363" width="4.85546875" style="7" bestFit="1" customWidth="1"/>
    <col min="15364" max="15364" width="10.28515625" style="7" bestFit="1" customWidth="1"/>
    <col min="15365" max="15366" width="2.28515625" style="7" customWidth="1"/>
    <col min="15367" max="15367" width="7.28515625" style="7" customWidth="1"/>
    <col min="15368" max="15368" width="11.7109375" style="7" customWidth="1"/>
    <col min="15369" max="15369" width="3.5703125" style="7" bestFit="1" customWidth="1"/>
    <col min="15370" max="15370" width="34" style="7" customWidth="1"/>
    <col min="15371" max="15371" width="2.85546875" style="7" customWidth="1"/>
    <col min="15372" max="15372" width="10.42578125" style="7" customWidth="1"/>
    <col min="15373" max="15373" width="2.85546875" style="7" customWidth="1"/>
    <col min="15374" max="15374" width="10.42578125" style="7" customWidth="1"/>
    <col min="15375" max="15375" width="2.28515625" style="7" customWidth="1"/>
    <col min="15376" max="15605" width="10.42578125" style="7"/>
    <col min="15606" max="15606" width="6.140625" style="7" bestFit="1" customWidth="1"/>
    <col min="15607" max="15607" width="4.85546875" style="7" bestFit="1" customWidth="1"/>
    <col min="15608" max="15608" width="12.140625" style="7" bestFit="1" customWidth="1"/>
    <col min="15609" max="15609" width="9.5703125" style="7" bestFit="1" customWidth="1"/>
    <col min="15610" max="15610" width="3.28515625" style="7" customWidth="1"/>
    <col min="15611" max="15611" width="7.28515625" style="7" bestFit="1" customWidth="1"/>
    <col min="15612" max="15612" width="9.5703125" style="7" bestFit="1" customWidth="1"/>
    <col min="15613" max="15613" width="10.7109375" style="7" bestFit="1" customWidth="1"/>
    <col min="15614" max="15614" width="2.28515625" style="7" customWidth="1"/>
    <col min="15615" max="15615" width="9.7109375" style="7" bestFit="1" customWidth="1"/>
    <col min="15616" max="15616" width="3.28515625" style="7" customWidth="1"/>
    <col min="15617" max="15617" width="9.85546875" style="7" bestFit="1" customWidth="1"/>
    <col min="15618" max="15618" width="9.28515625" style="7" bestFit="1" customWidth="1"/>
    <col min="15619" max="15619" width="4.85546875" style="7" bestFit="1" customWidth="1"/>
    <col min="15620" max="15620" width="10.28515625" style="7" bestFit="1" customWidth="1"/>
    <col min="15621" max="15622" width="2.28515625" style="7" customWidth="1"/>
    <col min="15623" max="15623" width="7.28515625" style="7" customWidth="1"/>
    <col min="15624" max="15624" width="11.7109375" style="7" customWidth="1"/>
    <col min="15625" max="15625" width="3.5703125" style="7" bestFit="1" customWidth="1"/>
    <col min="15626" max="15626" width="34" style="7" customWidth="1"/>
    <col min="15627" max="15627" width="2.85546875" style="7" customWidth="1"/>
    <col min="15628" max="15628" width="10.42578125" style="7" customWidth="1"/>
    <col min="15629" max="15629" width="2.85546875" style="7" customWidth="1"/>
    <col min="15630" max="15630" width="10.42578125" style="7" customWidth="1"/>
    <col min="15631" max="15631" width="2.28515625" style="7" customWidth="1"/>
    <col min="15632" max="15861" width="10.42578125" style="7"/>
    <col min="15862" max="15862" width="6.140625" style="7" bestFit="1" customWidth="1"/>
    <col min="15863" max="15863" width="4.85546875" style="7" bestFit="1" customWidth="1"/>
    <col min="15864" max="15864" width="12.140625" style="7" bestFit="1" customWidth="1"/>
    <col min="15865" max="15865" width="9.5703125" style="7" bestFit="1" customWidth="1"/>
    <col min="15866" max="15866" width="3.28515625" style="7" customWidth="1"/>
    <col min="15867" max="15867" width="7.28515625" style="7" bestFit="1" customWidth="1"/>
    <col min="15868" max="15868" width="9.5703125" style="7" bestFit="1" customWidth="1"/>
    <col min="15869" max="15869" width="10.7109375" style="7" bestFit="1" customWidth="1"/>
    <col min="15870" max="15870" width="2.28515625" style="7" customWidth="1"/>
    <col min="15871" max="15871" width="9.7109375" style="7" bestFit="1" customWidth="1"/>
    <col min="15872" max="15872" width="3.28515625" style="7" customWidth="1"/>
    <col min="15873" max="15873" width="9.85546875" style="7" bestFit="1" customWidth="1"/>
    <col min="15874" max="15874" width="9.28515625" style="7" bestFit="1" customWidth="1"/>
    <col min="15875" max="15875" width="4.85546875" style="7" bestFit="1" customWidth="1"/>
    <col min="15876" max="15876" width="10.28515625" style="7" bestFit="1" customWidth="1"/>
    <col min="15877" max="15878" width="2.28515625" style="7" customWidth="1"/>
    <col min="15879" max="15879" width="7.28515625" style="7" customWidth="1"/>
    <col min="15880" max="15880" width="11.7109375" style="7" customWidth="1"/>
    <col min="15881" max="15881" width="3.5703125" style="7" bestFit="1" customWidth="1"/>
    <col min="15882" max="15882" width="34" style="7" customWidth="1"/>
    <col min="15883" max="15883" width="2.85546875" style="7" customWidth="1"/>
    <col min="15884" max="15884" width="10.42578125" style="7" customWidth="1"/>
    <col min="15885" max="15885" width="2.85546875" style="7" customWidth="1"/>
    <col min="15886" max="15886" width="10.42578125" style="7" customWidth="1"/>
    <col min="15887" max="15887" width="2.28515625" style="7" customWidth="1"/>
    <col min="15888" max="16117" width="10.42578125" style="7"/>
    <col min="16118" max="16118" width="6.140625" style="7" bestFit="1" customWidth="1"/>
    <col min="16119" max="16119" width="4.85546875" style="7" bestFit="1" customWidth="1"/>
    <col min="16120" max="16120" width="12.140625" style="7" bestFit="1" customWidth="1"/>
    <col min="16121" max="16121" width="9.5703125" style="7" bestFit="1" customWidth="1"/>
    <col min="16122" max="16122" width="3.28515625" style="7" customWidth="1"/>
    <col min="16123" max="16123" width="7.28515625" style="7" bestFit="1" customWidth="1"/>
    <col min="16124" max="16124" width="9.5703125" style="7" bestFit="1" customWidth="1"/>
    <col min="16125" max="16125" width="10.7109375" style="7" bestFit="1" customWidth="1"/>
    <col min="16126" max="16126" width="2.28515625" style="7" customWidth="1"/>
    <col min="16127" max="16127" width="9.7109375" style="7" bestFit="1" customWidth="1"/>
    <col min="16128" max="16128" width="3.28515625" style="7" customWidth="1"/>
    <col min="16129" max="16129" width="9.85546875" style="7" bestFit="1" customWidth="1"/>
    <col min="16130" max="16130" width="9.28515625" style="7" bestFit="1" customWidth="1"/>
    <col min="16131" max="16131" width="4.85546875" style="7" bestFit="1" customWidth="1"/>
    <col min="16132" max="16132" width="10.28515625" style="7" bestFit="1" customWidth="1"/>
    <col min="16133" max="16134" width="2.28515625" style="7" customWidth="1"/>
    <col min="16135" max="16135" width="7.28515625" style="7" customWidth="1"/>
    <col min="16136" max="16136" width="11.7109375" style="7" customWidth="1"/>
    <col min="16137" max="16137" width="3.5703125" style="7" bestFit="1" customWidth="1"/>
    <col min="16138" max="16138" width="34" style="7" customWidth="1"/>
    <col min="16139" max="16139" width="2.85546875" style="7" customWidth="1"/>
    <col min="16140" max="16140" width="10.42578125" style="7" customWidth="1"/>
    <col min="16141" max="16141" width="2.85546875" style="7" customWidth="1"/>
    <col min="16142" max="16142" width="10.42578125" style="7" customWidth="1"/>
    <col min="16143" max="16143" width="2.28515625" style="7" customWidth="1"/>
    <col min="16144" max="16384" width="10.42578125" style="7"/>
  </cols>
  <sheetData>
    <row r="1" spans="1:15" ht="18.75" thickBot="1" x14ac:dyDescent="0.3">
      <c r="A1" s="122" t="s">
        <v>212</v>
      </c>
      <c r="B1" s="122"/>
      <c r="C1" s="122"/>
      <c r="D1" s="122"/>
      <c r="E1" s="122"/>
      <c r="F1" s="122"/>
      <c r="G1" s="122"/>
      <c r="H1" s="122"/>
      <c r="J1" s="150" t="s">
        <v>213</v>
      </c>
      <c r="K1" s="151"/>
      <c r="L1" s="152"/>
      <c r="M1" s="152"/>
      <c r="N1" s="152"/>
      <c r="O1" s="153"/>
    </row>
    <row r="2" spans="1:15" s="68" customFormat="1" ht="39" thickBot="1" x14ac:dyDescent="0.25">
      <c r="A2" s="154" t="s">
        <v>140</v>
      </c>
      <c r="B2" s="155" t="s">
        <v>22</v>
      </c>
      <c r="C2" s="155" t="s">
        <v>294</v>
      </c>
      <c r="D2" s="155" t="s">
        <v>295</v>
      </c>
      <c r="E2" s="156" t="s">
        <v>143</v>
      </c>
      <c r="F2" s="155" t="s">
        <v>144</v>
      </c>
      <c r="G2" s="155" t="s">
        <v>214</v>
      </c>
      <c r="H2" s="157" t="s">
        <v>146</v>
      </c>
      <c r="J2" s="158" t="s">
        <v>140</v>
      </c>
      <c r="K2" s="159" t="s">
        <v>143</v>
      </c>
      <c r="L2" s="160" t="s">
        <v>291</v>
      </c>
      <c r="M2" s="160" t="s">
        <v>215</v>
      </c>
      <c r="N2" s="160" t="s">
        <v>22</v>
      </c>
      <c r="O2" s="161" t="s">
        <v>146</v>
      </c>
    </row>
    <row r="3" spans="1:15" x14ac:dyDescent="0.2">
      <c r="A3" s="271" t="s">
        <v>147</v>
      </c>
      <c r="B3" s="272"/>
      <c r="C3" s="272"/>
      <c r="D3" s="272"/>
      <c r="E3" s="272"/>
      <c r="F3" s="272"/>
      <c r="G3" s="273"/>
      <c r="H3" s="162">
        <v>3538.32</v>
      </c>
      <c r="J3" s="163"/>
      <c r="K3" s="264"/>
      <c r="L3" s="164"/>
      <c r="M3" s="165"/>
      <c r="N3" s="166">
        <f>B4</f>
        <v>39203</v>
      </c>
      <c r="O3" s="167">
        <v>3211.2</v>
      </c>
    </row>
    <row r="4" spans="1:15" x14ac:dyDescent="0.2">
      <c r="A4" s="168">
        <v>1256</v>
      </c>
      <c r="B4" s="169">
        <v>39203</v>
      </c>
      <c r="C4" s="170" t="s">
        <v>216</v>
      </c>
      <c r="D4" s="171">
        <v>108.5</v>
      </c>
      <c r="E4" s="171" t="s">
        <v>279</v>
      </c>
      <c r="F4" s="169"/>
      <c r="G4" s="171"/>
      <c r="H4" s="172">
        <f t="shared" ref="H4:H14" si="0">H3+G4-D4</f>
        <v>3429.82</v>
      </c>
      <c r="J4" s="173" t="str">
        <f>A5</f>
        <v>e</v>
      </c>
      <c r="K4" s="265" t="s">
        <v>279</v>
      </c>
      <c r="L4" s="174">
        <f>D5</f>
        <v>75</v>
      </c>
      <c r="M4" s="175"/>
      <c r="N4" s="176">
        <f>N3+2</f>
        <v>39205</v>
      </c>
      <c r="O4" s="177">
        <f t="shared" ref="O4:O13" si="1">O3+M4-L4</f>
        <v>3136.2</v>
      </c>
    </row>
    <row r="5" spans="1:15" x14ac:dyDescent="0.2">
      <c r="A5" s="168" t="s">
        <v>264</v>
      </c>
      <c r="B5" s="169">
        <f>B4+1</f>
        <v>39204</v>
      </c>
      <c r="C5" s="170" t="s">
        <v>217</v>
      </c>
      <c r="D5" s="171">
        <v>75</v>
      </c>
      <c r="E5" s="171" t="s">
        <v>279</v>
      </c>
      <c r="F5" s="169"/>
      <c r="G5" s="171"/>
      <c r="H5" s="172">
        <f t="shared" si="0"/>
        <v>3354.82</v>
      </c>
      <c r="J5" s="173"/>
      <c r="K5" s="265" t="s">
        <v>279</v>
      </c>
      <c r="L5" s="174"/>
      <c r="M5" s="174">
        <f>G7</f>
        <v>1201.1199999999999</v>
      </c>
      <c r="N5" s="176">
        <f>F7+2</f>
        <v>39214</v>
      </c>
      <c r="O5" s="177">
        <f t="shared" si="1"/>
        <v>4337.32</v>
      </c>
    </row>
    <row r="6" spans="1:15" x14ac:dyDescent="0.2">
      <c r="A6" s="168">
        <f>A4+1</f>
        <v>1257</v>
      </c>
      <c r="B6" s="169">
        <f>B5+6</f>
        <v>39210</v>
      </c>
      <c r="C6" s="170" t="s">
        <v>218</v>
      </c>
      <c r="D6" s="171">
        <v>218.62</v>
      </c>
      <c r="E6" s="171" t="s">
        <v>279</v>
      </c>
      <c r="F6" s="169"/>
      <c r="G6" s="171"/>
      <c r="H6" s="172">
        <f t="shared" si="0"/>
        <v>3136.2000000000003</v>
      </c>
      <c r="J6" s="173" t="str">
        <f>A8</f>
        <v>e</v>
      </c>
      <c r="K6" s="265" t="s">
        <v>279</v>
      </c>
      <c r="L6" s="174">
        <f>D8</f>
        <v>836.15</v>
      </c>
      <c r="M6" s="175"/>
      <c r="N6" s="176">
        <f>N5+4</f>
        <v>39218</v>
      </c>
      <c r="O6" s="177">
        <f t="shared" si="1"/>
        <v>3501.1699999999996</v>
      </c>
    </row>
    <row r="7" spans="1:15" x14ac:dyDescent="0.2">
      <c r="A7" s="168"/>
      <c r="B7" s="169"/>
      <c r="C7" s="170" t="s">
        <v>152</v>
      </c>
      <c r="D7" s="171"/>
      <c r="E7" s="171" t="s">
        <v>279</v>
      </c>
      <c r="F7" s="169">
        <f>B6+2</f>
        <v>39212</v>
      </c>
      <c r="G7" s="171">
        <v>1201.1199999999999</v>
      </c>
      <c r="H7" s="172">
        <f t="shared" si="0"/>
        <v>4337.32</v>
      </c>
      <c r="J7" s="173">
        <f>A9</f>
        <v>1258</v>
      </c>
      <c r="K7" s="265" t="s">
        <v>279</v>
      </c>
      <c r="L7" s="174">
        <f>D9</f>
        <v>400</v>
      </c>
      <c r="M7" s="175"/>
      <c r="N7" s="176">
        <f>N6+2</f>
        <v>39220</v>
      </c>
      <c r="O7" s="177">
        <f t="shared" si="1"/>
        <v>3101.1699999999996</v>
      </c>
    </row>
    <row r="8" spans="1:15" x14ac:dyDescent="0.2">
      <c r="A8" s="168" t="s">
        <v>264</v>
      </c>
      <c r="B8" s="169">
        <f>F7+5</f>
        <v>39217</v>
      </c>
      <c r="C8" s="170" t="s">
        <v>219</v>
      </c>
      <c r="D8" s="171">
        <v>836.15</v>
      </c>
      <c r="E8" s="171" t="s">
        <v>279</v>
      </c>
      <c r="F8" s="169"/>
      <c r="G8" s="171"/>
      <c r="H8" s="172">
        <f t="shared" si="0"/>
        <v>3501.1699999999996</v>
      </c>
      <c r="J8" s="173" t="s">
        <v>220</v>
      </c>
      <c r="K8" s="265"/>
      <c r="L8" s="175">
        <v>49.07</v>
      </c>
      <c r="M8" s="175"/>
      <c r="N8" s="176">
        <f>N7</f>
        <v>39220</v>
      </c>
      <c r="O8" s="177">
        <f t="shared" si="1"/>
        <v>3052.0999999999995</v>
      </c>
    </row>
    <row r="9" spans="1:15" x14ac:dyDescent="0.2">
      <c r="A9" s="168">
        <f>A6+1</f>
        <v>1258</v>
      </c>
      <c r="B9" s="169">
        <f>B8+1</f>
        <v>39218</v>
      </c>
      <c r="C9" s="170" t="s">
        <v>221</v>
      </c>
      <c r="D9" s="171">
        <v>400</v>
      </c>
      <c r="E9" s="171" t="s">
        <v>279</v>
      </c>
      <c r="F9" s="169"/>
      <c r="G9" s="171"/>
      <c r="H9" s="172">
        <f t="shared" si="0"/>
        <v>3101.1699999999996</v>
      </c>
      <c r="J9" s="173">
        <f>A11</f>
        <v>1260</v>
      </c>
      <c r="K9" s="265"/>
      <c r="L9" s="174">
        <f>D11</f>
        <v>60.01</v>
      </c>
      <c r="M9" s="175"/>
      <c r="N9" s="176">
        <f>N8+5</f>
        <v>39225</v>
      </c>
      <c r="O9" s="177">
        <f t="shared" si="1"/>
        <v>2992.0899999999992</v>
      </c>
    </row>
    <row r="10" spans="1:15" x14ac:dyDescent="0.2">
      <c r="A10" s="168">
        <f>A9+1</f>
        <v>1259</v>
      </c>
      <c r="B10" s="169">
        <f>B9+2</f>
        <v>39220</v>
      </c>
      <c r="C10" s="170" t="s">
        <v>222</v>
      </c>
      <c r="D10" s="171">
        <v>25.33</v>
      </c>
      <c r="E10" s="171"/>
      <c r="F10" s="169"/>
      <c r="G10" s="171"/>
      <c r="H10" s="172">
        <f t="shared" si="0"/>
        <v>3075.8399999999997</v>
      </c>
      <c r="J10" s="173" t="s">
        <v>223</v>
      </c>
      <c r="K10" s="265"/>
      <c r="L10" s="174">
        <f>D14</f>
        <v>40</v>
      </c>
      <c r="M10" s="175"/>
      <c r="N10" s="176">
        <f>B14</f>
        <v>39228</v>
      </c>
      <c r="O10" s="177">
        <f t="shared" si="1"/>
        <v>2952.0899999999992</v>
      </c>
    </row>
    <row r="11" spans="1:15" x14ac:dyDescent="0.2">
      <c r="A11" s="168">
        <f>A10+1</f>
        <v>1260</v>
      </c>
      <c r="B11" s="169">
        <f>B10+5</f>
        <v>39225</v>
      </c>
      <c r="C11" s="170" t="s">
        <v>224</v>
      </c>
      <c r="D11" s="171">
        <v>60.01</v>
      </c>
      <c r="E11" s="171"/>
      <c r="F11" s="169"/>
      <c r="G11" s="171"/>
      <c r="H11" s="172">
        <f t="shared" si="0"/>
        <v>3015.8299999999995</v>
      </c>
      <c r="J11" s="173" t="s">
        <v>225</v>
      </c>
      <c r="K11" s="265"/>
      <c r="L11" s="175"/>
      <c r="M11" s="175">
        <v>3.22</v>
      </c>
      <c r="N11" s="176">
        <f>EOMONTH(N10,0)</f>
        <v>39233</v>
      </c>
      <c r="O11" s="177">
        <f t="shared" si="1"/>
        <v>2955.309999999999</v>
      </c>
    </row>
    <row r="12" spans="1:15" x14ac:dyDescent="0.2">
      <c r="A12" s="168">
        <f>A11+1</f>
        <v>1261</v>
      </c>
      <c r="B12" s="169">
        <f>B11+1</f>
        <v>39226</v>
      </c>
      <c r="C12" s="170" t="s">
        <v>226</v>
      </c>
      <c r="D12" s="171">
        <v>97.37</v>
      </c>
      <c r="E12" s="171"/>
      <c r="F12" s="169"/>
      <c r="G12" s="171"/>
      <c r="H12" s="172">
        <f t="shared" si="0"/>
        <v>2918.4599999999996</v>
      </c>
      <c r="J12" s="173" t="s">
        <v>227</v>
      </c>
      <c r="K12" s="265"/>
      <c r="L12" s="174">
        <v>7.6</v>
      </c>
      <c r="M12" s="175"/>
      <c r="N12" s="176">
        <f t="shared" ref="N12:N13" si="2">EOMONTH(N11,0)</f>
        <v>39233</v>
      </c>
      <c r="O12" s="177">
        <f t="shared" si="1"/>
        <v>2947.7099999999991</v>
      </c>
    </row>
    <row r="13" spans="1:15" x14ac:dyDescent="0.2">
      <c r="A13" s="168"/>
      <c r="B13" s="169"/>
      <c r="C13" s="170" t="s">
        <v>152</v>
      </c>
      <c r="D13" s="171"/>
      <c r="E13" s="171"/>
      <c r="F13" s="169">
        <f>B12+2</f>
        <v>39228</v>
      </c>
      <c r="G13" s="171">
        <v>865.5</v>
      </c>
      <c r="H13" s="172">
        <f t="shared" si="0"/>
        <v>3783.9599999999996</v>
      </c>
      <c r="J13" s="173" t="s">
        <v>228</v>
      </c>
      <c r="K13" s="265"/>
      <c r="L13" s="174">
        <v>12</v>
      </c>
      <c r="M13" s="175"/>
      <c r="N13" s="176">
        <f t="shared" si="2"/>
        <v>39233</v>
      </c>
      <c r="O13" s="177">
        <f t="shared" si="1"/>
        <v>2935.7099999999991</v>
      </c>
    </row>
    <row r="14" spans="1:15" x14ac:dyDescent="0.2">
      <c r="A14" s="168" t="s">
        <v>223</v>
      </c>
      <c r="B14" s="169">
        <f>F13</f>
        <v>39228</v>
      </c>
      <c r="C14" s="170"/>
      <c r="D14" s="171">
        <v>40</v>
      </c>
      <c r="E14" s="171"/>
      <c r="F14" s="169"/>
      <c r="G14" s="171"/>
      <c r="H14" s="172">
        <f t="shared" si="0"/>
        <v>3743.9599999999996</v>
      </c>
      <c r="J14" s="173"/>
      <c r="K14" s="265"/>
      <c r="L14" s="174"/>
      <c r="M14" s="175"/>
      <c r="N14" s="176"/>
      <c r="O14" s="177"/>
    </row>
    <row r="15" spans="1:15" ht="10.5" customHeight="1" x14ac:dyDescent="0.2">
      <c r="A15" s="168"/>
      <c r="B15" s="169"/>
      <c r="C15" s="170"/>
      <c r="D15" s="171"/>
      <c r="E15" s="171"/>
      <c r="F15" s="169"/>
      <c r="G15" s="171"/>
      <c r="H15" s="172"/>
      <c r="J15" s="173"/>
      <c r="K15" s="265"/>
      <c r="L15" s="174"/>
      <c r="M15" s="175"/>
      <c r="N15" s="176"/>
      <c r="O15" s="177"/>
    </row>
    <row r="16" spans="1:15" ht="13.5" thickBot="1" x14ac:dyDescent="0.25">
      <c r="A16" s="168"/>
      <c r="B16" s="169"/>
      <c r="C16" s="170"/>
      <c r="D16" s="171"/>
      <c r="E16" s="171"/>
      <c r="F16" s="169"/>
      <c r="G16" s="171"/>
      <c r="H16" s="172"/>
      <c r="J16" s="178"/>
      <c r="K16" s="266"/>
      <c r="L16" s="179"/>
      <c r="M16" s="179"/>
      <c r="N16" s="180"/>
      <c r="O16" s="181"/>
    </row>
    <row r="17" spans="1:25" ht="13.5" thickBot="1" x14ac:dyDescent="0.25"/>
    <row r="18" spans="1:25" x14ac:dyDescent="0.2">
      <c r="A18" s="7" t="s">
        <v>322</v>
      </c>
      <c r="H18" s="267">
        <f>G13</f>
        <v>865.5</v>
      </c>
      <c r="J18" s="7" t="s">
        <v>324</v>
      </c>
      <c r="N18" s="7">
        <f>M11</f>
        <v>3.22</v>
      </c>
      <c r="P18" s="44"/>
      <c r="Q18" s="45"/>
      <c r="R18" s="45"/>
      <c r="S18" s="45"/>
      <c r="T18" s="45"/>
      <c r="U18" s="45"/>
      <c r="V18" s="45"/>
      <c r="W18" s="45"/>
      <c r="X18" s="45"/>
      <c r="Y18" s="46"/>
    </row>
    <row r="19" spans="1:25" ht="22.5" x14ac:dyDescent="0.2">
      <c r="A19" s="7" t="s">
        <v>323</v>
      </c>
      <c r="H19" s="267">
        <f>D10+D12</f>
        <v>122.7</v>
      </c>
      <c r="J19" s="7" t="s">
        <v>325</v>
      </c>
      <c r="N19" s="267">
        <f>L8+L12+L13</f>
        <v>68.67</v>
      </c>
      <c r="P19" s="47"/>
      <c r="Q19" s="182" t="s">
        <v>229</v>
      </c>
      <c r="R19" s="182"/>
      <c r="S19" s="183" t="s">
        <v>230</v>
      </c>
      <c r="T19" s="184"/>
      <c r="U19" s="184"/>
      <c r="V19" s="184"/>
      <c r="W19" s="184"/>
      <c r="X19" s="184"/>
      <c r="Y19" s="53"/>
    </row>
    <row r="20" spans="1:25" x14ac:dyDescent="0.2">
      <c r="P20" s="47"/>
      <c r="Q20" s="185" t="s">
        <v>231</v>
      </c>
      <c r="R20" s="185" t="s">
        <v>25</v>
      </c>
      <c r="S20" s="48"/>
      <c r="T20" s="48"/>
      <c r="U20" s="48"/>
      <c r="V20" s="48"/>
      <c r="W20" s="48"/>
      <c r="X20" s="48"/>
      <c r="Y20" s="53"/>
    </row>
    <row r="21" spans="1:25" x14ac:dyDescent="0.2">
      <c r="P21" s="47"/>
      <c r="Q21" s="186"/>
      <c r="R21" s="186"/>
      <c r="S21" s="187">
        <v>1</v>
      </c>
      <c r="T21" s="48" t="s">
        <v>232</v>
      </c>
      <c r="U21" s="48"/>
      <c r="V21" s="48"/>
      <c r="W21" s="48"/>
      <c r="X21" s="188">
        <f>O13</f>
        <v>2935.7099999999991</v>
      </c>
      <c r="Y21" s="53"/>
    </row>
    <row r="22" spans="1:25" x14ac:dyDescent="0.2">
      <c r="P22" s="47"/>
      <c r="Q22" s="186"/>
      <c r="R22" s="186"/>
      <c r="S22" s="187"/>
      <c r="T22" s="48"/>
      <c r="U22" s="48"/>
      <c r="V22" s="48"/>
      <c r="W22" s="48"/>
      <c r="X22" s="189"/>
      <c r="Y22" s="53"/>
    </row>
    <row r="23" spans="1:25" x14ac:dyDescent="0.2">
      <c r="P23" s="47"/>
      <c r="Q23" s="186"/>
      <c r="R23" s="186"/>
      <c r="S23" s="187">
        <v>2</v>
      </c>
      <c r="T23" s="48" t="s">
        <v>233</v>
      </c>
      <c r="U23" s="48"/>
      <c r="V23" s="48"/>
      <c r="W23" s="48" t="s">
        <v>234</v>
      </c>
      <c r="X23" s="190">
        <f>H18</f>
        <v>865.5</v>
      </c>
      <c r="Y23" s="53"/>
    </row>
    <row r="24" spans="1:25" x14ac:dyDescent="0.2">
      <c r="P24" s="47"/>
      <c r="Q24" s="186"/>
      <c r="R24" s="186"/>
      <c r="S24" s="187"/>
      <c r="T24" s="48" t="s">
        <v>235</v>
      </c>
      <c r="U24" s="48"/>
      <c r="V24" s="48"/>
      <c r="W24" s="48" t="s">
        <v>234</v>
      </c>
      <c r="X24" s="190"/>
      <c r="Y24" s="53"/>
    </row>
    <row r="25" spans="1:25" x14ac:dyDescent="0.2">
      <c r="P25" s="47"/>
      <c r="Q25" s="186"/>
      <c r="R25" s="186"/>
      <c r="S25" s="187"/>
      <c r="T25" s="48"/>
      <c r="U25" s="48"/>
      <c r="V25" s="48"/>
      <c r="W25" s="48" t="s">
        <v>234</v>
      </c>
      <c r="X25" s="190"/>
      <c r="Y25" s="53"/>
    </row>
    <row r="26" spans="1:25" x14ac:dyDescent="0.2">
      <c r="P26" s="47"/>
      <c r="Q26" s="186"/>
      <c r="R26" s="186"/>
      <c r="S26" s="187"/>
      <c r="T26" s="48"/>
      <c r="U26" s="48"/>
      <c r="V26" s="48"/>
      <c r="W26" s="48" t="s">
        <v>234</v>
      </c>
      <c r="X26" s="190"/>
      <c r="Y26" s="53"/>
    </row>
    <row r="27" spans="1:25" x14ac:dyDescent="0.2">
      <c r="P27" s="47"/>
      <c r="Q27" s="186"/>
      <c r="R27" s="186"/>
      <c r="S27" s="187">
        <v>3</v>
      </c>
      <c r="T27" s="48" t="s">
        <v>236</v>
      </c>
      <c r="U27" s="48"/>
      <c r="V27" s="48"/>
      <c r="W27" s="48"/>
      <c r="X27" s="189"/>
      <c r="Y27" s="53"/>
    </row>
    <row r="28" spans="1:25" x14ac:dyDescent="0.2">
      <c r="P28" s="47"/>
      <c r="Q28" s="186"/>
      <c r="R28" s="186"/>
      <c r="S28" s="187"/>
      <c r="T28" s="191" t="s">
        <v>237</v>
      </c>
      <c r="U28" s="191"/>
      <c r="V28" s="48"/>
      <c r="W28" s="48"/>
      <c r="X28" s="192">
        <f>SUM(X21:X26)</f>
        <v>3801.2099999999991</v>
      </c>
      <c r="Y28" s="53"/>
    </row>
    <row r="29" spans="1:25" x14ac:dyDescent="0.2">
      <c r="P29" s="47"/>
      <c r="Q29" s="186"/>
      <c r="R29" s="186"/>
      <c r="S29" s="187">
        <v>4</v>
      </c>
      <c r="T29" s="48" t="s">
        <v>238</v>
      </c>
      <c r="U29" s="48"/>
      <c r="V29" s="48"/>
      <c r="W29" s="48" t="s">
        <v>239</v>
      </c>
      <c r="X29" s="193">
        <f>H19</f>
        <v>122.7</v>
      </c>
      <c r="Y29" s="53"/>
    </row>
    <row r="30" spans="1:25" ht="13.5" thickBot="1" x14ac:dyDescent="0.25">
      <c r="P30" s="47"/>
      <c r="Q30" s="186"/>
      <c r="R30" s="186"/>
      <c r="S30" s="187">
        <v>5</v>
      </c>
      <c r="T30" s="48" t="s">
        <v>240</v>
      </c>
      <c r="U30" s="48"/>
      <c r="V30" s="48"/>
      <c r="W30" s="48"/>
      <c r="X30" s="194">
        <f>X28-X29</f>
        <v>3678.5099999999993</v>
      </c>
      <c r="Y30" s="53"/>
    </row>
    <row r="31" spans="1:25" ht="10.5" customHeight="1" thickTop="1" x14ac:dyDescent="0.2">
      <c r="P31" s="47"/>
      <c r="Q31" s="186"/>
      <c r="R31" s="186"/>
      <c r="S31" s="48"/>
      <c r="T31" s="48"/>
      <c r="U31" s="48"/>
      <c r="V31" s="48"/>
      <c r="W31" s="48"/>
      <c r="X31" s="48"/>
      <c r="Y31" s="53"/>
    </row>
    <row r="32" spans="1:25" x14ac:dyDescent="0.2">
      <c r="P32" s="47"/>
      <c r="Q32" s="186" t="s">
        <v>100</v>
      </c>
      <c r="R32" s="195"/>
      <c r="S32" s="48"/>
      <c r="T32" s="48"/>
      <c r="U32" s="48"/>
      <c r="V32" s="48"/>
      <c r="W32" s="48"/>
      <c r="X32" s="48"/>
      <c r="Y32" s="53"/>
    </row>
    <row r="33" spans="16:25" x14ac:dyDescent="0.2">
      <c r="P33" s="47"/>
      <c r="Q33" s="48"/>
      <c r="R33" s="48"/>
      <c r="S33" s="48"/>
      <c r="T33" s="48"/>
      <c r="U33" s="48"/>
      <c r="V33" s="48"/>
      <c r="W33" s="48"/>
      <c r="X33" s="48"/>
      <c r="Y33" s="53"/>
    </row>
    <row r="34" spans="16:25" x14ac:dyDescent="0.2">
      <c r="P34" s="47"/>
      <c r="Q34" s="183" t="s">
        <v>241</v>
      </c>
      <c r="R34" s="184"/>
      <c r="S34" s="184"/>
      <c r="T34" s="184"/>
      <c r="U34" s="184"/>
      <c r="V34" s="48"/>
      <c r="W34" s="48"/>
      <c r="X34" s="48"/>
      <c r="Y34" s="53"/>
    </row>
    <row r="35" spans="16:25" x14ac:dyDescent="0.2">
      <c r="P35" s="47"/>
      <c r="Q35" s="187">
        <v>6</v>
      </c>
      <c r="R35" s="48" t="s">
        <v>242</v>
      </c>
      <c r="S35" s="48"/>
      <c r="T35" s="48"/>
      <c r="U35" s="48"/>
      <c r="V35" s="188">
        <f>H14</f>
        <v>3743.9599999999996</v>
      </c>
      <c r="W35" s="189"/>
      <c r="X35" s="48"/>
      <c r="Y35" s="53"/>
    </row>
    <row r="36" spans="16:25" ht="38.25" x14ac:dyDescent="0.2">
      <c r="P36" s="47"/>
      <c r="Q36" s="187">
        <v>7</v>
      </c>
      <c r="R36" s="184" t="s">
        <v>243</v>
      </c>
      <c r="S36" s="184"/>
      <c r="T36" s="184"/>
      <c r="U36" s="184" t="s">
        <v>239</v>
      </c>
      <c r="V36" s="51">
        <f>N19</f>
        <v>68.67</v>
      </c>
      <c r="W36" s="189"/>
      <c r="X36" s="48"/>
      <c r="Y36" s="53"/>
    </row>
    <row r="37" spans="16:25" x14ac:dyDescent="0.2">
      <c r="P37" s="47"/>
      <c r="Q37" s="187">
        <v>8</v>
      </c>
      <c r="R37" s="48" t="s">
        <v>244</v>
      </c>
      <c r="S37" s="48"/>
      <c r="T37" s="48"/>
      <c r="U37" s="48"/>
      <c r="V37" s="51">
        <f>V35-V36</f>
        <v>3675.2899999999995</v>
      </c>
      <c r="W37" s="189"/>
      <c r="X37" s="48"/>
      <c r="Y37" s="53"/>
    </row>
    <row r="38" spans="16:25" x14ac:dyDescent="0.2">
      <c r="P38" s="47"/>
      <c r="Q38" s="187">
        <v>9</v>
      </c>
      <c r="R38" s="48" t="s">
        <v>245</v>
      </c>
      <c r="S38" s="48"/>
      <c r="T38" s="48"/>
      <c r="U38" s="48" t="s">
        <v>234</v>
      </c>
      <c r="V38" s="51">
        <f>N18</f>
        <v>3.22</v>
      </c>
      <c r="W38" s="189"/>
      <c r="X38" s="48"/>
      <c r="Y38" s="53"/>
    </row>
    <row r="39" spans="16:25" ht="13.5" thickBot="1" x14ac:dyDescent="0.25">
      <c r="P39" s="47"/>
      <c r="Q39" s="187">
        <v>10</v>
      </c>
      <c r="R39" s="48" t="s">
        <v>246</v>
      </c>
      <c r="S39" s="48"/>
      <c r="T39" s="48"/>
      <c r="U39" s="48"/>
      <c r="V39" s="194">
        <f>SUM(V37:V38)</f>
        <v>3678.5099999999993</v>
      </c>
      <c r="W39" s="189"/>
      <c r="X39" s="48"/>
      <c r="Y39" s="53"/>
    </row>
    <row r="40" spans="16:25" ht="14.25" thickTop="1" thickBot="1" x14ac:dyDescent="0.25">
      <c r="P40" s="58"/>
      <c r="Q40" s="59"/>
      <c r="R40" s="59"/>
      <c r="S40" s="59"/>
      <c r="T40" s="59"/>
      <c r="U40" s="59"/>
      <c r="V40" s="59"/>
      <c r="W40" s="59"/>
      <c r="X40" s="59"/>
      <c r="Y40" s="196"/>
    </row>
    <row r="42" spans="16:25" x14ac:dyDescent="0.2">
      <c r="V42" s="7" t="b">
        <f>V39=X30</f>
        <v>1</v>
      </c>
    </row>
  </sheetData>
  <mergeCells count="1">
    <mergeCell ref="A3:G3"/>
  </mergeCells>
  <dataValidations disablePrompts="1" count="2">
    <dataValidation type="list" allowBlank="1" showInputMessage="1" showErrorMessage="1" sqref="WVH983043:WVH983056 IV3:IV16 SR3:SR16 ACN3:ACN16 AMJ3:AMJ16 AWF3:AWF16 BGB3:BGB16 BPX3:BPX16 BZT3:BZT16 CJP3:CJP16 CTL3:CTL16 DDH3:DDH16 DND3:DND16 DWZ3:DWZ16 EGV3:EGV16 EQR3:EQR16 FAN3:FAN16 FKJ3:FKJ16 FUF3:FUF16 GEB3:GEB16 GNX3:GNX16 GXT3:GXT16 HHP3:HHP16 HRL3:HRL16 IBH3:IBH16 ILD3:ILD16 IUZ3:IUZ16 JEV3:JEV16 JOR3:JOR16 JYN3:JYN16 KIJ3:KIJ16 KSF3:KSF16 LCB3:LCB16 LLX3:LLX16 LVT3:LVT16 MFP3:MFP16 MPL3:MPL16 MZH3:MZH16 NJD3:NJD16 NSZ3:NSZ16 OCV3:OCV16 OMR3:OMR16 OWN3:OWN16 PGJ3:PGJ16 PQF3:PQF16 QAB3:QAB16 QJX3:QJX16 QTT3:QTT16 RDP3:RDP16 RNL3:RNL16 RXH3:RXH16 SHD3:SHD16 SQZ3:SQZ16 TAV3:TAV16 TKR3:TKR16 TUN3:TUN16 UEJ3:UEJ16 UOF3:UOF16 UYB3:UYB16 VHX3:VHX16 VRT3:VRT16 WBP3:WBP16 WLL3:WLL16 WVH3:WVH16 K65539:K65552 IV65539:IV65552 SR65539:SR65552 ACN65539:ACN65552 AMJ65539:AMJ65552 AWF65539:AWF65552 BGB65539:BGB65552 BPX65539:BPX65552 BZT65539:BZT65552 CJP65539:CJP65552 CTL65539:CTL65552 DDH65539:DDH65552 DND65539:DND65552 DWZ65539:DWZ65552 EGV65539:EGV65552 EQR65539:EQR65552 FAN65539:FAN65552 FKJ65539:FKJ65552 FUF65539:FUF65552 GEB65539:GEB65552 GNX65539:GNX65552 GXT65539:GXT65552 HHP65539:HHP65552 HRL65539:HRL65552 IBH65539:IBH65552 ILD65539:ILD65552 IUZ65539:IUZ65552 JEV65539:JEV65552 JOR65539:JOR65552 JYN65539:JYN65552 KIJ65539:KIJ65552 KSF65539:KSF65552 LCB65539:LCB65552 LLX65539:LLX65552 LVT65539:LVT65552 MFP65539:MFP65552 MPL65539:MPL65552 MZH65539:MZH65552 NJD65539:NJD65552 NSZ65539:NSZ65552 OCV65539:OCV65552 OMR65539:OMR65552 OWN65539:OWN65552 PGJ65539:PGJ65552 PQF65539:PQF65552 QAB65539:QAB65552 QJX65539:QJX65552 QTT65539:QTT65552 RDP65539:RDP65552 RNL65539:RNL65552 RXH65539:RXH65552 SHD65539:SHD65552 SQZ65539:SQZ65552 TAV65539:TAV65552 TKR65539:TKR65552 TUN65539:TUN65552 UEJ65539:UEJ65552 UOF65539:UOF65552 UYB65539:UYB65552 VHX65539:VHX65552 VRT65539:VRT65552 WBP65539:WBP65552 WLL65539:WLL65552 WVH65539:WVH65552 K131075:K131088 IV131075:IV131088 SR131075:SR131088 ACN131075:ACN131088 AMJ131075:AMJ131088 AWF131075:AWF131088 BGB131075:BGB131088 BPX131075:BPX131088 BZT131075:BZT131088 CJP131075:CJP131088 CTL131075:CTL131088 DDH131075:DDH131088 DND131075:DND131088 DWZ131075:DWZ131088 EGV131075:EGV131088 EQR131075:EQR131088 FAN131075:FAN131088 FKJ131075:FKJ131088 FUF131075:FUF131088 GEB131075:GEB131088 GNX131075:GNX131088 GXT131075:GXT131088 HHP131075:HHP131088 HRL131075:HRL131088 IBH131075:IBH131088 ILD131075:ILD131088 IUZ131075:IUZ131088 JEV131075:JEV131088 JOR131075:JOR131088 JYN131075:JYN131088 KIJ131075:KIJ131088 KSF131075:KSF131088 LCB131075:LCB131088 LLX131075:LLX131088 LVT131075:LVT131088 MFP131075:MFP131088 MPL131075:MPL131088 MZH131075:MZH131088 NJD131075:NJD131088 NSZ131075:NSZ131088 OCV131075:OCV131088 OMR131075:OMR131088 OWN131075:OWN131088 PGJ131075:PGJ131088 PQF131075:PQF131088 QAB131075:QAB131088 QJX131075:QJX131088 QTT131075:QTT131088 RDP131075:RDP131088 RNL131075:RNL131088 RXH131075:RXH131088 SHD131075:SHD131088 SQZ131075:SQZ131088 TAV131075:TAV131088 TKR131075:TKR131088 TUN131075:TUN131088 UEJ131075:UEJ131088 UOF131075:UOF131088 UYB131075:UYB131088 VHX131075:VHX131088 VRT131075:VRT131088 WBP131075:WBP131088 WLL131075:WLL131088 WVH131075:WVH131088 K196611:K196624 IV196611:IV196624 SR196611:SR196624 ACN196611:ACN196624 AMJ196611:AMJ196624 AWF196611:AWF196624 BGB196611:BGB196624 BPX196611:BPX196624 BZT196611:BZT196624 CJP196611:CJP196624 CTL196611:CTL196624 DDH196611:DDH196624 DND196611:DND196624 DWZ196611:DWZ196624 EGV196611:EGV196624 EQR196611:EQR196624 FAN196611:FAN196624 FKJ196611:FKJ196624 FUF196611:FUF196624 GEB196611:GEB196624 GNX196611:GNX196624 GXT196611:GXT196624 HHP196611:HHP196624 HRL196611:HRL196624 IBH196611:IBH196624 ILD196611:ILD196624 IUZ196611:IUZ196624 JEV196611:JEV196624 JOR196611:JOR196624 JYN196611:JYN196624 KIJ196611:KIJ196624 KSF196611:KSF196624 LCB196611:LCB196624 LLX196611:LLX196624 LVT196611:LVT196624 MFP196611:MFP196624 MPL196611:MPL196624 MZH196611:MZH196624 NJD196611:NJD196624 NSZ196611:NSZ196624 OCV196611:OCV196624 OMR196611:OMR196624 OWN196611:OWN196624 PGJ196611:PGJ196624 PQF196611:PQF196624 QAB196611:QAB196624 QJX196611:QJX196624 QTT196611:QTT196624 RDP196611:RDP196624 RNL196611:RNL196624 RXH196611:RXH196624 SHD196611:SHD196624 SQZ196611:SQZ196624 TAV196611:TAV196624 TKR196611:TKR196624 TUN196611:TUN196624 UEJ196611:UEJ196624 UOF196611:UOF196624 UYB196611:UYB196624 VHX196611:VHX196624 VRT196611:VRT196624 WBP196611:WBP196624 WLL196611:WLL196624 WVH196611:WVH196624 K262147:K262160 IV262147:IV262160 SR262147:SR262160 ACN262147:ACN262160 AMJ262147:AMJ262160 AWF262147:AWF262160 BGB262147:BGB262160 BPX262147:BPX262160 BZT262147:BZT262160 CJP262147:CJP262160 CTL262147:CTL262160 DDH262147:DDH262160 DND262147:DND262160 DWZ262147:DWZ262160 EGV262147:EGV262160 EQR262147:EQR262160 FAN262147:FAN262160 FKJ262147:FKJ262160 FUF262147:FUF262160 GEB262147:GEB262160 GNX262147:GNX262160 GXT262147:GXT262160 HHP262147:HHP262160 HRL262147:HRL262160 IBH262147:IBH262160 ILD262147:ILD262160 IUZ262147:IUZ262160 JEV262147:JEV262160 JOR262147:JOR262160 JYN262147:JYN262160 KIJ262147:KIJ262160 KSF262147:KSF262160 LCB262147:LCB262160 LLX262147:LLX262160 LVT262147:LVT262160 MFP262147:MFP262160 MPL262147:MPL262160 MZH262147:MZH262160 NJD262147:NJD262160 NSZ262147:NSZ262160 OCV262147:OCV262160 OMR262147:OMR262160 OWN262147:OWN262160 PGJ262147:PGJ262160 PQF262147:PQF262160 QAB262147:QAB262160 QJX262147:QJX262160 QTT262147:QTT262160 RDP262147:RDP262160 RNL262147:RNL262160 RXH262147:RXH262160 SHD262147:SHD262160 SQZ262147:SQZ262160 TAV262147:TAV262160 TKR262147:TKR262160 TUN262147:TUN262160 UEJ262147:UEJ262160 UOF262147:UOF262160 UYB262147:UYB262160 VHX262147:VHX262160 VRT262147:VRT262160 WBP262147:WBP262160 WLL262147:WLL262160 WVH262147:WVH262160 K327683:K327696 IV327683:IV327696 SR327683:SR327696 ACN327683:ACN327696 AMJ327683:AMJ327696 AWF327683:AWF327696 BGB327683:BGB327696 BPX327683:BPX327696 BZT327683:BZT327696 CJP327683:CJP327696 CTL327683:CTL327696 DDH327683:DDH327696 DND327683:DND327696 DWZ327683:DWZ327696 EGV327683:EGV327696 EQR327683:EQR327696 FAN327683:FAN327696 FKJ327683:FKJ327696 FUF327683:FUF327696 GEB327683:GEB327696 GNX327683:GNX327696 GXT327683:GXT327696 HHP327683:HHP327696 HRL327683:HRL327696 IBH327683:IBH327696 ILD327683:ILD327696 IUZ327683:IUZ327696 JEV327683:JEV327696 JOR327683:JOR327696 JYN327683:JYN327696 KIJ327683:KIJ327696 KSF327683:KSF327696 LCB327683:LCB327696 LLX327683:LLX327696 LVT327683:LVT327696 MFP327683:MFP327696 MPL327683:MPL327696 MZH327683:MZH327696 NJD327683:NJD327696 NSZ327683:NSZ327696 OCV327683:OCV327696 OMR327683:OMR327696 OWN327683:OWN327696 PGJ327683:PGJ327696 PQF327683:PQF327696 QAB327683:QAB327696 QJX327683:QJX327696 QTT327683:QTT327696 RDP327683:RDP327696 RNL327683:RNL327696 RXH327683:RXH327696 SHD327683:SHD327696 SQZ327683:SQZ327696 TAV327683:TAV327696 TKR327683:TKR327696 TUN327683:TUN327696 UEJ327683:UEJ327696 UOF327683:UOF327696 UYB327683:UYB327696 VHX327683:VHX327696 VRT327683:VRT327696 WBP327683:WBP327696 WLL327683:WLL327696 WVH327683:WVH327696 K393219:K393232 IV393219:IV393232 SR393219:SR393232 ACN393219:ACN393232 AMJ393219:AMJ393232 AWF393219:AWF393232 BGB393219:BGB393232 BPX393219:BPX393232 BZT393219:BZT393232 CJP393219:CJP393232 CTL393219:CTL393232 DDH393219:DDH393232 DND393219:DND393232 DWZ393219:DWZ393232 EGV393219:EGV393232 EQR393219:EQR393232 FAN393219:FAN393232 FKJ393219:FKJ393232 FUF393219:FUF393232 GEB393219:GEB393232 GNX393219:GNX393232 GXT393219:GXT393232 HHP393219:HHP393232 HRL393219:HRL393232 IBH393219:IBH393232 ILD393219:ILD393232 IUZ393219:IUZ393232 JEV393219:JEV393232 JOR393219:JOR393232 JYN393219:JYN393232 KIJ393219:KIJ393232 KSF393219:KSF393232 LCB393219:LCB393232 LLX393219:LLX393232 LVT393219:LVT393232 MFP393219:MFP393232 MPL393219:MPL393232 MZH393219:MZH393232 NJD393219:NJD393232 NSZ393219:NSZ393232 OCV393219:OCV393232 OMR393219:OMR393232 OWN393219:OWN393232 PGJ393219:PGJ393232 PQF393219:PQF393232 QAB393219:QAB393232 QJX393219:QJX393232 QTT393219:QTT393232 RDP393219:RDP393232 RNL393219:RNL393232 RXH393219:RXH393232 SHD393219:SHD393232 SQZ393219:SQZ393232 TAV393219:TAV393232 TKR393219:TKR393232 TUN393219:TUN393232 UEJ393219:UEJ393232 UOF393219:UOF393232 UYB393219:UYB393232 VHX393219:VHX393232 VRT393219:VRT393232 WBP393219:WBP393232 WLL393219:WLL393232 WVH393219:WVH393232 K458755:K458768 IV458755:IV458768 SR458755:SR458768 ACN458755:ACN458768 AMJ458755:AMJ458768 AWF458755:AWF458768 BGB458755:BGB458768 BPX458755:BPX458768 BZT458755:BZT458768 CJP458755:CJP458768 CTL458755:CTL458768 DDH458755:DDH458768 DND458755:DND458768 DWZ458755:DWZ458768 EGV458755:EGV458768 EQR458755:EQR458768 FAN458755:FAN458768 FKJ458755:FKJ458768 FUF458755:FUF458768 GEB458755:GEB458768 GNX458755:GNX458768 GXT458755:GXT458768 HHP458755:HHP458768 HRL458755:HRL458768 IBH458755:IBH458768 ILD458755:ILD458768 IUZ458755:IUZ458768 JEV458755:JEV458768 JOR458755:JOR458768 JYN458755:JYN458768 KIJ458755:KIJ458768 KSF458755:KSF458768 LCB458755:LCB458768 LLX458755:LLX458768 LVT458755:LVT458768 MFP458755:MFP458768 MPL458755:MPL458768 MZH458755:MZH458768 NJD458755:NJD458768 NSZ458755:NSZ458768 OCV458755:OCV458768 OMR458755:OMR458768 OWN458755:OWN458768 PGJ458755:PGJ458768 PQF458755:PQF458768 QAB458755:QAB458768 QJX458755:QJX458768 QTT458755:QTT458768 RDP458755:RDP458768 RNL458755:RNL458768 RXH458755:RXH458768 SHD458755:SHD458768 SQZ458755:SQZ458768 TAV458755:TAV458768 TKR458755:TKR458768 TUN458755:TUN458768 UEJ458755:UEJ458768 UOF458755:UOF458768 UYB458755:UYB458768 VHX458755:VHX458768 VRT458755:VRT458768 WBP458755:WBP458768 WLL458755:WLL458768 WVH458755:WVH458768 K524291:K524304 IV524291:IV524304 SR524291:SR524304 ACN524291:ACN524304 AMJ524291:AMJ524304 AWF524291:AWF524304 BGB524291:BGB524304 BPX524291:BPX524304 BZT524291:BZT524304 CJP524291:CJP524304 CTL524291:CTL524304 DDH524291:DDH524304 DND524291:DND524304 DWZ524291:DWZ524304 EGV524291:EGV524304 EQR524291:EQR524304 FAN524291:FAN524304 FKJ524291:FKJ524304 FUF524291:FUF524304 GEB524291:GEB524304 GNX524291:GNX524304 GXT524291:GXT524304 HHP524291:HHP524304 HRL524291:HRL524304 IBH524291:IBH524304 ILD524291:ILD524304 IUZ524291:IUZ524304 JEV524291:JEV524304 JOR524291:JOR524304 JYN524291:JYN524304 KIJ524291:KIJ524304 KSF524291:KSF524304 LCB524291:LCB524304 LLX524291:LLX524304 LVT524291:LVT524304 MFP524291:MFP524304 MPL524291:MPL524304 MZH524291:MZH524304 NJD524291:NJD524304 NSZ524291:NSZ524304 OCV524291:OCV524304 OMR524291:OMR524304 OWN524291:OWN524304 PGJ524291:PGJ524304 PQF524291:PQF524304 QAB524291:QAB524304 QJX524291:QJX524304 QTT524291:QTT524304 RDP524291:RDP524304 RNL524291:RNL524304 RXH524291:RXH524304 SHD524291:SHD524304 SQZ524291:SQZ524304 TAV524291:TAV524304 TKR524291:TKR524304 TUN524291:TUN524304 UEJ524291:UEJ524304 UOF524291:UOF524304 UYB524291:UYB524304 VHX524291:VHX524304 VRT524291:VRT524304 WBP524291:WBP524304 WLL524291:WLL524304 WVH524291:WVH524304 K589827:K589840 IV589827:IV589840 SR589827:SR589840 ACN589827:ACN589840 AMJ589827:AMJ589840 AWF589827:AWF589840 BGB589827:BGB589840 BPX589827:BPX589840 BZT589827:BZT589840 CJP589827:CJP589840 CTL589827:CTL589840 DDH589827:DDH589840 DND589827:DND589840 DWZ589827:DWZ589840 EGV589827:EGV589840 EQR589827:EQR589840 FAN589827:FAN589840 FKJ589827:FKJ589840 FUF589827:FUF589840 GEB589827:GEB589840 GNX589827:GNX589840 GXT589827:GXT589840 HHP589827:HHP589840 HRL589827:HRL589840 IBH589827:IBH589840 ILD589827:ILD589840 IUZ589827:IUZ589840 JEV589827:JEV589840 JOR589827:JOR589840 JYN589827:JYN589840 KIJ589827:KIJ589840 KSF589827:KSF589840 LCB589827:LCB589840 LLX589827:LLX589840 LVT589827:LVT589840 MFP589827:MFP589840 MPL589827:MPL589840 MZH589827:MZH589840 NJD589827:NJD589840 NSZ589827:NSZ589840 OCV589827:OCV589840 OMR589827:OMR589840 OWN589827:OWN589840 PGJ589827:PGJ589840 PQF589827:PQF589840 QAB589827:QAB589840 QJX589827:QJX589840 QTT589827:QTT589840 RDP589827:RDP589840 RNL589827:RNL589840 RXH589827:RXH589840 SHD589827:SHD589840 SQZ589827:SQZ589840 TAV589827:TAV589840 TKR589827:TKR589840 TUN589827:TUN589840 UEJ589827:UEJ589840 UOF589827:UOF589840 UYB589827:UYB589840 VHX589827:VHX589840 VRT589827:VRT589840 WBP589827:WBP589840 WLL589827:WLL589840 WVH589827:WVH589840 K655363:K655376 IV655363:IV655376 SR655363:SR655376 ACN655363:ACN655376 AMJ655363:AMJ655376 AWF655363:AWF655376 BGB655363:BGB655376 BPX655363:BPX655376 BZT655363:BZT655376 CJP655363:CJP655376 CTL655363:CTL655376 DDH655363:DDH655376 DND655363:DND655376 DWZ655363:DWZ655376 EGV655363:EGV655376 EQR655363:EQR655376 FAN655363:FAN655376 FKJ655363:FKJ655376 FUF655363:FUF655376 GEB655363:GEB655376 GNX655363:GNX655376 GXT655363:GXT655376 HHP655363:HHP655376 HRL655363:HRL655376 IBH655363:IBH655376 ILD655363:ILD655376 IUZ655363:IUZ655376 JEV655363:JEV655376 JOR655363:JOR655376 JYN655363:JYN655376 KIJ655363:KIJ655376 KSF655363:KSF655376 LCB655363:LCB655376 LLX655363:LLX655376 LVT655363:LVT655376 MFP655363:MFP655376 MPL655363:MPL655376 MZH655363:MZH655376 NJD655363:NJD655376 NSZ655363:NSZ655376 OCV655363:OCV655376 OMR655363:OMR655376 OWN655363:OWN655376 PGJ655363:PGJ655376 PQF655363:PQF655376 QAB655363:QAB655376 QJX655363:QJX655376 QTT655363:QTT655376 RDP655363:RDP655376 RNL655363:RNL655376 RXH655363:RXH655376 SHD655363:SHD655376 SQZ655363:SQZ655376 TAV655363:TAV655376 TKR655363:TKR655376 TUN655363:TUN655376 UEJ655363:UEJ655376 UOF655363:UOF655376 UYB655363:UYB655376 VHX655363:VHX655376 VRT655363:VRT655376 WBP655363:WBP655376 WLL655363:WLL655376 WVH655363:WVH655376 K720899:K720912 IV720899:IV720912 SR720899:SR720912 ACN720899:ACN720912 AMJ720899:AMJ720912 AWF720899:AWF720912 BGB720899:BGB720912 BPX720899:BPX720912 BZT720899:BZT720912 CJP720899:CJP720912 CTL720899:CTL720912 DDH720899:DDH720912 DND720899:DND720912 DWZ720899:DWZ720912 EGV720899:EGV720912 EQR720899:EQR720912 FAN720899:FAN720912 FKJ720899:FKJ720912 FUF720899:FUF720912 GEB720899:GEB720912 GNX720899:GNX720912 GXT720899:GXT720912 HHP720899:HHP720912 HRL720899:HRL720912 IBH720899:IBH720912 ILD720899:ILD720912 IUZ720899:IUZ720912 JEV720899:JEV720912 JOR720899:JOR720912 JYN720899:JYN720912 KIJ720899:KIJ720912 KSF720899:KSF720912 LCB720899:LCB720912 LLX720899:LLX720912 LVT720899:LVT720912 MFP720899:MFP720912 MPL720899:MPL720912 MZH720899:MZH720912 NJD720899:NJD720912 NSZ720899:NSZ720912 OCV720899:OCV720912 OMR720899:OMR720912 OWN720899:OWN720912 PGJ720899:PGJ720912 PQF720899:PQF720912 QAB720899:QAB720912 QJX720899:QJX720912 QTT720899:QTT720912 RDP720899:RDP720912 RNL720899:RNL720912 RXH720899:RXH720912 SHD720899:SHD720912 SQZ720899:SQZ720912 TAV720899:TAV720912 TKR720899:TKR720912 TUN720899:TUN720912 UEJ720899:UEJ720912 UOF720899:UOF720912 UYB720899:UYB720912 VHX720899:VHX720912 VRT720899:VRT720912 WBP720899:WBP720912 WLL720899:WLL720912 WVH720899:WVH720912 K786435:K786448 IV786435:IV786448 SR786435:SR786448 ACN786435:ACN786448 AMJ786435:AMJ786448 AWF786435:AWF786448 BGB786435:BGB786448 BPX786435:BPX786448 BZT786435:BZT786448 CJP786435:CJP786448 CTL786435:CTL786448 DDH786435:DDH786448 DND786435:DND786448 DWZ786435:DWZ786448 EGV786435:EGV786448 EQR786435:EQR786448 FAN786435:FAN786448 FKJ786435:FKJ786448 FUF786435:FUF786448 GEB786435:GEB786448 GNX786435:GNX786448 GXT786435:GXT786448 HHP786435:HHP786448 HRL786435:HRL786448 IBH786435:IBH786448 ILD786435:ILD786448 IUZ786435:IUZ786448 JEV786435:JEV786448 JOR786435:JOR786448 JYN786435:JYN786448 KIJ786435:KIJ786448 KSF786435:KSF786448 LCB786435:LCB786448 LLX786435:LLX786448 LVT786435:LVT786448 MFP786435:MFP786448 MPL786435:MPL786448 MZH786435:MZH786448 NJD786435:NJD786448 NSZ786435:NSZ786448 OCV786435:OCV786448 OMR786435:OMR786448 OWN786435:OWN786448 PGJ786435:PGJ786448 PQF786435:PQF786448 QAB786435:QAB786448 QJX786435:QJX786448 QTT786435:QTT786448 RDP786435:RDP786448 RNL786435:RNL786448 RXH786435:RXH786448 SHD786435:SHD786448 SQZ786435:SQZ786448 TAV786435:TAV786448 TKR786435:TKR786448 TUN786435:TUN786448 UEJ786435:UEJ786448 UOF786435:UOF786448 UYB786435:UYB786448 VHX786435:VHX786448 VRT786435:VRT786448 WBP786435:WBP786448 WLL786435:WLL786448 WVH786435:WVH786448 K851971:K851984 IV851971:IV851984 SR851971:SR851984 ACN851971:ACN851984 AMJ851971:AMJ851984 AWF851971:AWF851984 BGB851971:BGB851984 BPX851971:BPX851984 BZT851971:BZT851984 CJP851971:CJP851984 CTL851971:CTL851984 DDH851971:DDH851984 DND851971:DND851984 DWZ851971:DWZ851984 EGV851971:EGV851984 EQR851971:EQR851984 FAN851971:FAN851984 FKJ851971:FKJ851984 FUF851971:FUF851984 GEB851971:GEB851984 GNX851971:GNX851984 GXT851971:GXT851984 HHP851971:HHP851984 HRL851971:HRL851984 IBH851971:IBH851984 ILD851971:ILD851984 IUZ851971:IUZ851984 JEV851971:JEV851984 JOR851971:JOR851984 JYN851971:JYN851984 KIJ851971:KIJ851984 KSF851971:KSF851984 LCB851971:LCB851984 LLX851971:LLX851984 LVT851971:LVT851984 MFP851971:MFP851984 MPL851971:MPL851984 MZH851971:MZH851984 NJD851971:NJD851984 NSZ851971:NSZ851984 OCV851971:OCV851984 OMR851971:OMR851984 OWN851971:OWN851984 PGJ851971:PGJ851984 PQF851971:PQF851984 QAB851971:QAB851984 QJX851971:QJX851984 QTT851971:QTT851984 RDP851971:RDP851984 RNL851971:RNL851984 RXH851971:RXH851984 SHD851971:SHD851984 SQZ851971:SQZ851984 TAV851971:TAV851984 TKR851971:TKR851984 TUN851971:TUN851984 UEJ851971:UEJ851984 UOF851971:UOF851984 UYB851971:UYB851984 VHX851971:VHX851984 VRT851971:VRT851984 WBP851971:WBP851984 WLL851971:WLL851984 WVH851971:WVH851984 K917507:K917520 IV917507:IV917520 SR917507:SR917520 ACN917507:ACN917520 AMJ917507:AMJ917520 AWF917507:AWF917520 BGB917507:BGB917520 BPX917507:BPX917520 BZT917507:BZT917520 CJP917507:CJP917520 CTL917507:CTL917520 DDH917507:DDH917520 DND917507:DND917520 DWZ917507:DWZ917520 EGV917507:EGV917520 EQR917507:EQR917520 FAN917507:FAN917520 FKJ917507:FKJ917520 FUF917507:FUF917520 GEB917507:GEB917520 GNX917507:GNX917520 GXT917507:GXT917520 HHP917507:HHP917520 HRL917507:HRL917520 IBH917507:IBH917520 ILD917507:ILD917520 IUZ917507:IUZ917520 JEV917507:JEV917520 JOR917507:JOR917520 JYN917507:JYN917520 KIJ917507:KIJ917520 KSF917507:KSF917520 LCB917507:LCB917520 LLX917507:LLX917520 LVT917507:LVT917520 MFP917507:MFP917520 MPL917507:MPL917520 MZH917507:MZH917520 NJD917507:NJD917520 NSZ917507:NSZ917520 OCV917507:OCV917520 OMR917507:OMR917520 OWN917507:OWN917520 PGJ917507:PGJ917520 PQF917507:PQF917520 QAB917507:QAB917520 QJX917507:QJX917520 QTT917507:QTT917520 RDP917507:RDP917520 RNL917507:RNL917520 RXH917507:RXH917520 SHD917507:SHD917520 SQZ917507:SQZ917520 TAV917507:TAV917520 TKR917507:TKR917520 TUN917507:TUN917520 UEJ917507:UEJ917520 UOF917507:UOF917520 UYB917507:UYB917520 VHX917507:VHX917520 VRT917507:VRT917520 WBP917507:WBP917520 WLL917507:WLL917520 WVH917507:WVH917520 K983043:K983056 IV983043:IV983056 SR983043:SR983056 ACN983043:ACN983056 AMJ983043:AMJ983056 AWF983043:AWF983056 BGB983043:BGB983056 BPX983043:BPX983056 BZT983043:BZT983056 CJP983043:CJP983056 CTL983043:CTL983056 DDH983043:DDH983056 DND983043:DND983056 DWZ983043:DWZ983056 EGV983043:EGV983056 EQR983043:EQR983056 FAN983043:FAN983056 FKJ983043:FKJ983056 FUF983043:FUF983056 GEB983043:GEB983056 GNX983043:GNX983056 GXT983043:GXT983056 HHP983043:HHP983056 HRL983043:HRL983056 IBH983043:IBH983056 ILD983043:ILD983056 IUZ983043:IUZ983056 JEV983043:JEV983056 JOR983043:JOR983056 JYN983043:JYN983056 KIJ983043:KIJ983056 KSF983043:KSF983056 LCB983043:LCB983056 LLX983043:LLX983056 LVT983043:LVT983056 MFP983043:MFP983056 MPL983043:MPL983056 MZH983043:MZH983056 NJD983043:NJD983056 NSZ983043:NSZ983056 OCV983043:OCV983056 OMR983043:OMR983056 OWN983043:OWN983056 PGJ983043:PGJ983056 PQF983043:PQF983056 QAB983043:QAB983056 QJX983043:QJX983056 QTT983043:QTT983056 RDP983043:RDP983056 RNL983043:RNL983056 RXH983043:RXH983056 SHD983043:SHD983056 SQZ983043:SQZ983056 TAV983043:TAV983056 TKR983043:TKR983056 TUN983043:TUN983056 UEJ983043:UEJ983056 UOF983043:UOF983056 UYB983043:UYB983056 VHX983043:VHX983056 VRT983043:VRT983056 WBP983043:WBP983056 WLL983043:WLL983056">
      <formula1>$K$2</formula1>
    </dataValidation>
    <dataValidation type="list" allowBlank="1" showInputMessage="1" showErrorMessage="1" sqref="WVB983044:WVB983054 IP4:IP14 SL4:SL14 ACH4:ACH14 AMD4:AMD14 AVZ4:AVZ14 BFV4:BFV14 BPR4:BPR14 BZN4:BZN14 CJJ4:CJJ14 CTF4:CTF14 DDB4:DDB14 DMX4:DMX14 DWT4:DWT14 EGP4:EGP14 EQL4:EQL14 FAH4:FAH14 FKD4:FKD14 FTZ4:FTZ14 GDV4:GDV14 GNR4:GNR14 GXN4:GXN14 HHJ4:HHJ14 HRF4:HRF14 IBB4:IBB14 IKX4:IKX14 IUT4:IUT14 JEP4:JEP14 JOL4:JOL14 JYH4:JYH14 KID4:KID14 KRZ4:KRZ14 LBV4:LBV14 LLR4:LLR14 LVN4:LVN14 MFJ4:MFJ14 MPF4:MPF14 MZB4:MZB14 NIX4:NIX14 NST4:NST14 OCP4:OCP14 OML4:OML14 OWH4:OWH14 PGD4:PGD14 PPZ4:PPZ14 PZV4:PZV14 QJR4:QJR14 QTN4:QTN14 RDJ4:RDJ14 RNF4:RNF14 RXB4:RXB14 SGX4:SGX14 SQT4:SQT14 TAP4:TAP14 TKL4:TKL14 TUH4:TUH14 UED4:UED14 UNZ4:UNZ14 UXV4:UXV14 VHR4:VHR14 VRN4:VRN14 WBJ4:WBJ14 WLF4:WLF14 WVB4:WVB14 E65540:E65550 IP65540:IP65550 SL65540:SL65550 ACH65540:ACH65550 AMD65540:AMD65550 AVZ65540:AVZ65550 BFV65540:BFV65550 BPR65540:BPR65550 BZN65540:BZN65550 CJJ65540:CJJ65550 CTF65540:CTF65550 DDB65540:DDB65550 DMX65540:DMX65550 DWT65540:DWT65550 EGP65540:EGP65550 EQL65540:EQL65550 FAH65540:FAH65550 FKD65540:FKD65550 FTZ65540:FTZ65550 GDV65540:GDV65550 GNR65540:GNR65550 GXN65540:GXN65550 HHJ65540:HHJ65550 HRF65540:HRF65550 IBB65540:IBB65550 IKX65540:IKX65550 IUT65540:IUT65550 JEP65540:JEP65550 JOL65540:JOL65550 JYH65540:JYH65550 KID65540:KID65550 KRZ65540:KRZ65550 LBV65540:LBV65550 LLR65540:LLR65550 LVN65540:LVN65550 MFJ65540:MFJ65550 MPF65540:MPF65550 MZB65540:MZB65550 NIX65540:NIX65550 NST65540:NST65550 OCP65540:OCP65550 OML65540:OML65550 OWH65540:OWH65550 PGD65540:PGD65550 PPZ65540:PPZ65550 PZV65540:PZV65550 QJR65540:QJR65550 QTN65540:QTN65550 RDJ65540:RDJ65550 RNF65540:RNF65550 RXB65540:RXB65550 SGX65540:SGX65550 SQT65540:SQT65550 TAP65540:TAP65550 TKL65540:TKL65550 TUH65540:TUH65550 UED65540:UED65550 UNZ65540:UNZ65550 UXV65540:UXV65550 VHR65540:VHR65550 VRN65540:VRN65550 WBJ65540:WBJ65550 WLF65540:WLF65550 WVB65540:WVB65550 E131076:E131086 IP131076:IP131086 SL131076:SL131086 ACH131076:ACH131086 AMD131076:AMD131086 AVZ131076:AVZ131086 BFV131076:BFV131086 BPR131076:BPR131086 BZN131076:BZN131086 CJJ131076:CJJ131086 CTF131076:CTF131086 DDB131076:DDB131086 DMX131076:DMX131086 DWT131076:DWT131086 EGP131076:EGP131086 EQL131076:EQL131086 FAH131076:FAH131086 FKD131076:FKD131086 FTZ131076:FTZ131086 GDV131076:GDV131086 GNR131076:GNR131086 GXN131076:GXN131086 HHJ131076:HHJ131086 HRF131076:HRF131086 IBB131076:IBB131086 IKX131076:IKX131086 IUT131076:IUT131086 JEP131076:JEP131086 JOL131076:JOL131086 JYH131076:JYH131086 KID131076:KID131086 KRZ131076:KRZ131086 LBV131076:LBV131086 LLR131076:LLR131086 LVN131076:LVN131086 MFJ131076:MFJ131086 MPF131076:MPF131086 MZB131076:MZB131086 NIX131076:NIX131086 NST131076:NST131086 OCP131076:OCP131086 OML131076:OML131086 OWH131076:OWH131086 PGD131076:PGD131086 PPZ131076:PPZ131086 PZV131076:PZV131086 QJR131076:QJR131086 QTN131076:QTN131086 RDJ131076:RDJ131086 RNF131076:RNF131086 RXB131076:RXB131086 SGX131076:SGX131086 SQT131076:SQT131086 TAP131076:TAP131086 TKL131076:TKL131086 TUH131076:TUH131086 UED131076:UED131086 UNZ131076:UNZ131086 UXV131076:UXV131086 VHR131076:VHR131086 VRN131076:VRN131086 WBJ131076:WBJ131086 WLF131076:WLF131086 WVB131076:WVB131086 E196612:E196622 IP196612:IP196622 SL196612:SL196622 ACH196612:ACH196622 AMD196612:AMD196622 AVZ196612:AVZ196622 BFV196612:BFV196622 BPR196612:BPR196622 BZN196612:BZN196622 CJJ196612:CJJ196622 CTF196612:CTF196622 DDB196612:DDB196622 DMX196612:DMX196622 DWT196612:DWT196622 EGP196612:EGP196622 EQL196612:EQL196622 FAH196612:FAH196622 FKD196612:FKD196622 FTZ196612:FTZ196622 GDV196612:GDV196622 GNR196612:GNR196622 GXN196612:GXN196622 HHJ196612:HHJ196622 HRF196612:HRF196622 IBB196612:IBB196622 IKX196612:IKX196622 IUT196612:IUT196622 JEP196612:JEP196622 JOL196612:JOL196622 JYH196612:JYH196622 KID196612:KID196622 KRZ196612:KRZ196622 LBV196612:LBV196622 LLR196612:LLR196622 LVN196612:LVN196622 MFJ196612:MFJ196622 MPF196612:MPF196622 MZB196612:MZB196622 NIX196612:NIX196622 NST196612:NST196622 OCP196612:OCP196622 OML196612:OML196622 OWH196612:OWH196622 PGD196612:PGD196622 PPZ196612:PPZ196622 PZV196612:PZV196622 QJR196612:QJR196622 QTN196612:QTN196622 RDJ196612:RDJ196622 RNF196612:RNF196622 RXB196612:RXB196622 SGX196612:SGX196622 SQT196612:SQT196622 TAP196612:TAP196622 TKL196612:TKL196622 TUH196612:TUH196622 UED196612:UED196622 UNZ196612:UNZ196622 UXV196612:UXV196622 VHR196612:VHR196622 VRN196612:VRN196622 WBJ196612:WBJ196622 WLF196612:WLF196622 WVB196612:WVB196622 E262148:E262158 IP262148:IP262158 SL262148:SL262158 ACH262148:ACH262158 AMD262148:AMD262158 AVZ262148:AVZ262158 BFV262148:BFV262158 BPR262148:BPR262158 BZN262148:BZN262158 CJJ262148:CJJ262158 CTF262148:CTF262158 DDB262148:DDB262158 DMX262148:DMX262158 DWT262148:DWT262158 EGP262148:EGP262158 EQL262148:EQL262158 FAH262148:FAH262158 FKD262148:FKD262158 FTZ262148:FTZ262158 GDV262148:GDV262158 GNR262148:GNR262158 GXN262148:GXN262158 HHJ262148:HHJ262158 HRF262148:HRF262158 IBB262148:IBB262158 IKX262148:IKX262158 IUT262148:IUT262158 JEP262148:JEP262158 JOL262148:JOL262158 JYH262148:JYH262158 KID262148:KID262158 KRZ262148:KRZ262158 LBV262148:LBV262158 LLR262148:LLR262158 LVN262148:LVN262158 MFJ262148:MFJ262158 MPF262148:MPF262158 MZB262148:MZB262158 NIX262148:NIX262158 NST262148:NST262158 OCP262148:OCP262158 OML262148:OML262158 OWH262148:OWH262158 PGD262148:PGD262158 PPZ262148:PPZ262158 PZV262148:PZV262158 QJR262148:QJR262158 QTN262148:QTN262158 RDJ262148:RDJ262158 RNF262148:RNF262158 RXB262148:RXB262158 SGX262148:SGX262158 SQT262148:SQT262158 TAP262148:TAP262158 TKL262148:TKL262158 TUH262148:TUH262158 UED262148:UED262158 UNZ262148:UNZ262158 UXV262148:UXV262158 VHR262148:VHR262158 VRN262148:VRN262158 WBJ262148:WBJ262158 WLF262148:WLF262158 WVB262148:WVB262158 E327684:E327694 IP327684:IP327694 SL327684:SL327694 ACH327684:ACH327694 AMD327684:AMD327694 AVZ327684:AVZ327694 BFV327684:BFV327694 BPR327684:BPR327694 BZN327684:BZN327694 CJJ327684:CJJ327694 CTF327684:CTF327694 DDB327684:DDB327694 DMX327684:DMX327694 DWT327684:DWT327694 EGP327684:EGP327694 EQL327684:EQL327694 FAH327684:FAH327694 FKD327684:FKD327694 FTZ327684:FTZ327694 GDV327684:GDV327694 GNR327684:GNR327694 GXN327684:GXN327694 HHJ327684:HHJ327694 HRF327684:HRF327694 IBB327684:IBB327694 IKX327684:IKX327694 IUT327684:IUT327694 JEP327684:JEP327694 JOL327684:JOL327694 JYH327684:JYH327694 KID327684:KID327694 KRZ327684:KRZ327694 LBV327684:LBV327694 LLR327684:LLR327694 LVN327684:LVN327694 MFJ327684:MFJ327694 MPF327684:MPF327694 MZB327684:MZB327694 NIX327684:NIX327694 NST327684:NST327694 OCP327684:OCP327694 OML327684:OML327694 OWH327684:OWH327694 PGD327684:PGD327694 PPZ327684:PPZ327694 PZV327684:PZV327694 QJR327684:QJR327694 QTN327684:QTN327694 RDJ327684:RDJ327694 RNF327684:RNF327694 RXB327684:RXB327694 SGX327684:SGX327694 SQT327684:SQT327694 TAP327684:TAP327694 TKL327684:TKL327694 TUH327684:TUH327694 UED327684:UED327694 UNZ327684:UNZ327694 UXV327684:UXV327694 VHR327684:VHR327694 VRN327684:VRN327694 WBJ327684:WBJ327694 WLF327684:WLF327694 WVB327684:WVB327694 E393220:E393230 IP393220:IP393230 SL393220:SL393230 ACH393220:ACH393230 AMD393220:AMD393230 AVZ393220:AVZ393230 BFV393220:BFV393230 BPR393220:BPR393230 BZN393220:BZN393230 CJJ393220:CJJ393230 CTF393220:CTF393230 DDB393220:DDB393230 DMX393220:DMX393230 DWT393220:DWT393230 EGP393220:EGP393230 EQL393220:EQL393230 FAH393220:FAH393230 FKD393220:FKD393230 FTZ393220:FTZ393230 GDV393220:GDV393230 GNR393220:GNR393230 GXN393220:GXN393230 HHJ393220:HHJ393230 HRF393220:HRF393230 IBB393220:IBB393230 IKX393220:IKX393230 IUT393220:IUT393230 JEP393220:JEP393230 JOL393220:JOL393230 JYH393220:JYH393230 KID393220:KID393230 KRZ393220:KRZ393230 LBV393220:LBV393230 LLR393220:LLR393230 LVN393220:LVN393230 MFJ393220:MFJ393230 MPF393220:MPF393230 MZB393220:MZB393230 NIX393220:NIX393230 NST393220:NST393230 OCP393220:OCP393230 OML393220:OML393230 OWH393220:OWH393230 PGD393220:PGD393230 PPZ393220:PPZ393230 PZV393220:PZV393230 QJR393220:QJR393230 QTN393220:QTN393230 RDJ393220:RDJ393230 RNF393220:RNF393230 RXB393220:RXB393230 SGX393220:SGX393230 SQT393220:SQT393230 TAP393220:TAP393230 TKL393220:TKL393230 TUH393220:TUH393230 UED393220:UED393230 UNZ393220:UNZ393230 UXV393220:UXV393230 VHR393220:VHR393230 VRN393220:VRN393230 WBJ393220:WBJ393230 WLF393220:WLF393230 WVB393220:WVB393230 E458756:E458766 IP458756:IP458766 SL458756:SL458766 ACH458756:ACH458766 AMD458756:AMD458766 AVZ458756:AVZ458766 BFV458756:BFV458766 BPR458756:BPR458766 BZN458756:BZN458766 CJJ458756:CJJ458766 CTF458756:CTF458766 DDB458756:DDB458766 DMX458756:DMX458766 DWT458756:DWT458766 EGP458756:EGP458766 EQL458756:EQL458766 FAH458756:FAH458766 FKD458756:FKD458766 FTZ458756:FTZ458766 GDV458756:GDV458766 GNR458756:GNR458766 GXN458756:GXN458766 HHJ458756:HHJ458766 HRF458756:HRF458766 IBB458756:IBB458766 IKX458756:IKX458766 IUT458756:IUT458766 JEP458756:JEP458766 JOL458756:JOL458766 JYH458756:JYH458766 KID458756:KID458766 KRZ458756:KRZ458766 LBV458756:LBV458766 LLR458756:LLR458766 LVN458756:LVN458766 MFJ458756:MFJ458766 MPF458756:MPF458766 MZB458756:MZB458766 NIX458756:NIX458766 NST458756:NST458766 OCP458756:OCP458766 OML458756:OML458766 OWH458756:OWH458766 PGD458756:PGD458766 PPZ458756:PPZ458766 PZV458756:PZV458766 QJR458756:QJR458766 QTN458756:QTN458766 RDJ458756:RDJ458766 RNF458756:RNF458766 RXB458756:RXB458766 SGX458756:SGX458766 SQT458756:SQT458766 TAP458756:TAP458766 TKL458756:TKL458766 TUH458756:TUH458766 UED458756:UED458766 UNZ458756:UNZ458766 UXV458756:UXV458766 VHR458756:VHR458766 VRN458756:VRN458766 WBJ458756:WBJ458766 WLF458756:WLF458766 WVB458756:WVB458766 E524292:E524302 IP524292:IP524302 SL524292:SL524302 ACH524292:ACH524302 AMD524292:AMD524302 AVZ524292:AVZ524302 BFV524292:BFV524302 BPR524292:BPR524302 BZN524292:BZN524302 CJJ524292:CJJ524302 CTF524292:CTF524302 DDB524292:DDB524302 DMX524292:DMX524302 DWT524292:DWT524302 EGP524292:EGP524302 EQL524292:EQL524302 FAH524292:FAH524302 FKD524292:FKD524302 FTZ524292:FTZ524302 GDV524292:GDV524302 GNR524292:GNR524302 GXN524292:GXN524302 HHJ524292:HHJ524302 HRF524292:HRF524302 IBB524292:IBB524302 IKX524292:IKX524302 IUT524292:IUT524302 JEP524292:JEP524302 JOL524292:JOL524302 JYH524292:JYH524302 KID524292:KID524302 KRZ524292:KRZ524302 LBV524292:LBV524302 LLR524292:LLR524302 LVN524292:LVN524302 MFJ524292:MFJ524302 MPF524292:MPF524302 MZB524292:MZB524302 NIX524292:NIX524302 NST524292:NST524302 OCP524292:OCP524302 OML524292:OML524302 OWH524292:OWH524302 PGD524292:PGD524302 PPZ524292:PPZ524302 PZV524292:PZV524302 QJR524292:QJR524302 QTN524292:QTN524302 RDJ524292:RDJ524302 RNF524292:RNF524302 RXB524292:RXB524302 SGX524292:SGX524302 SQT524292:SQT524302 TAP524292:TAP524302 TKL524292:TKL524302 TUH524292:TUH524302 UED524292:UED524302 UNZ524292:UNZ524302 UXV524292:UXV524302 VHR524292:VHR524302 VRN524292:VRN524302 WBJ524292:WBJ524302 WLF524292:WLF524302 WVB524292:WVB524302 E589828:E589838 IP589828:IP589838 SL589828:SL589838 ACH589828:ACH589838 AMD589828:AMD589838 AVZ589828:AVZ589838 BFV589828:BFV589838 BPR589828:BPR589838 BZN589828:BZN589838 CJJ589828:CJJ589838 CTF589828:CTF589838 DDB589828:DDB589838 DMX589828:DMX589838 DWT589828:DWT589838 EGP589828:EGP589838 EQL589828:EQL589838 FAH589828:FAH589838 FKD589828:FKD589838 FTZ589828:FTZ589838 GDV589828:GDV589838 GNR589828:GNR589838 GXN589828:GXN589838 HHJ589828:HHJ589838 HRF589828:HRF589838 IBB589828:IBB589838 IKX589828:IKX589838 IUT589828:IUT589838 JEP589828:JEP589838 JOL589828:JOL589838 JYH589828:JYH589838 KID589828:KID589838 KRZ589828:KRZ589838 LBV589828:LBV589838 LLR589828:LLR589838 LVN589828:LVN589838 MFJ589828:MFJ589838 MPF589828:MPF589838 MZB589828:MZB589838 NIX589828:NIX589838 NST589828:NST589838 OCP589828:OCP589838 OML589828:OML589838 OWH589828:OWH589838 PGD589828:PGD589838 PPZ589828:PPZ589838 PZV589828:PZV589838 QJR589828:QJR589838 QTN589828:QTN589838 RDJ589828:RDJ589838 RNF589828:RNF589838 RXB589828:RXB589838 SGX589828:SGX589838 SQT589828:SQT589838 TAP589828:TAP589838 TKL589828:TKL589838 TUH589828:TUH589838 UED589828:UED589838 UNZ589828:UNZ589838 UXV589828:UXV589838 VHR589828:VHR589838 VRN589828:VRN589838 WBJ589828:WBJ589838 WLF589828:WLF589838 WVB589828:WVB589838 E655364:E655374 IP655364:IP655374 SL655364:SL655374 ACH655364:ACH655374 AMD655364:AMD655374 AVZ655364:AVZ655374 BFV655364:BFV655374 BPR655364:BPR655374 BZN655364:BZN655374 CJJ655364:CJJ655374 CTF655364:CTF655374 DDB655364:DDB655374 DMX655364:DMX655374 DWT655364:DWT655374 EGP655364:EGP655374 EQL655364:EQL655374 FAH655364:FAH655374 FKD655364:FKD655374 FTZ655364:FTZ655374 GDV655364:GDV655374 GNR655364:GNR655374 GXN655364:GXN655374 HHJ655364:HHJ655374 HRF655364:HRF655374 IBB655364:IBB655374 IKX655364:IKX655374 IUT655364:IUT655374 JEP655364:JEP655374 JOL655364:JOL655374 JYH655364:JYH655374 KID655364:KID655374 KRZ655364:KRZ655374 LBV655364:LBV655374 LLR655364:LLR655374 LVN655364:LVN655374 MFJ655364:MFJ655374 MPF655364:MPF655374 MZB655364:MZB655374 NIX655364:NIX655374 NST655364:NST655374 OCP655364:OCP655374 OML655364:OML655374 OWH655364:OWH655374 PGD655364:PGD655374 PPZ655364:PPZ655374 PZV655364:PZV655374 QJR655364:QJR655374 QTN655364:QTN655374 RDJ655364:RDJ655374 RNF655364:RNF655374 RXB655364:RXB655374 SGX655364:SGX655374 SQT655364:SQT655374 TAP655364:TAP655374 TKL655364:TKL655374 TUH655364:TUH655374 UED655364:UED655374 UNZ655364:UNZ655374 UXV655364:UXV655374 VHR655364:VHR655374 VRN655364:VRN655374 WBJ655364:WBJ655374 WLF655364:WLF655374 WVB655364:WVB655374 E720900:E720910 IP720900:IP720910 SL720900:SL720910 ACH720900:ACH720910 AMD720900:AMD720910 AVZ720900:AVZ720910 BFV720900:BFV720910 BPR720900:BPR720910 BZN720900:BZN720910 CJJ720900:CJJ720910 CTF720900:CTF720910 DDB720900:DDB720910 DMX720900:DMX720910 DWT720900:DWT720910 EGP720900:EGP720910 EQL720900:EQL720910 FAH720900:FAH720910 FKD720900:FKD720910 FTZ720900:FTZ720910 GDV720900:GDV720910 GNR720900:GNR720910 GXN720900:GXN720910 HHJ720900:HHJ720910 HRF720900:HRF720910 IBB720900:IBB720910 IKX720900:IKX720910 IUT720900:IUT720910 JEP720900:JEP720910 JOL720900:JOL720910 JYH720900:JYH720910 KID720900:KID720910 KRZ720900:KRZ720910 LBV720900:LBV720910 LLR720900:LLR720910 LVN720900:LVN720910 MFJ720900:MFJ720910 MPF720900:MPF720910 MZB720900:MZB720910 NIX720900:NIX720910 NST720900:NST720910 OCP720900:OCP720910 OML720900:OML720910 OWH720900:OWH720910 PGD720900:PGD720910 PPZ720900:PPZ720910 PZV720900:PZV720910 QJR720900:QJR720910 QTN720900:QTN720910 RDJ720900:RDJ720910 RNF720900:RNF720910 RXB720900:RXB720910 SGX720900:SGX720910 SQT720900:SQT720910 TAP720900:TAP720910 TKL720900:TKL720910 TUH720900:TUH720910 UED720900:UED720910 UNZ720900:UNZ720910 UXV720900:UXV720910 VHR720900:VHR720910 VRN720900:VRN720910 WBJ720900:WBJ720910 WLF720900:WLF720910 WVB720900:WVB720910 E786436:E786446 IP786436:IP786446 SL786436:SL786446 ACH786436:ACH786446 AMD786436:AMD786446 AVZ786436:AVZ786446 BFV786436:BFV786446 BPR786436:BPR786446 BZN786436:BZN786446 CJJ786436:CJJ786446 CTF786436:CTF786446 DDB786436:DDB786446 DMX786436:DMX786446 DWT786436:DWT786446 EGP786436:EGP786446 EQL786436:EQL786446 FAH786436:FAH786446 FKD786436:FKD786446 FTZ786436:FTZ786446 GDV786436:GDV786446 GNR786436:GNR786446 GXN786436:GXN786446 HHJ786436:HHJ786446 HRF786436:HRF786446 IBB786436:IBB786446 IKX786436:IKX786446 IUT786436:IUT786446 JEP786436:JEP786446 JOL786436:JOL786446 JYH786436:JYH786446 KID786436:KID786446 KRZ786436:KRZ786446 LBV786436:LBV786446 LLR786436:LLR786446 LVN786436:LVN786446 MFJ786436:MFJ786446 MPF786436:MPF786446 MZB786436:MZB786446 NIX786436:NIX786446 NST786436:NST786446 OCP786436:OCP786446 OML786436:OML786446 OWH786436:OWH786446 PGD786436:PGD786446 PPZ786436:PPZ786446 PZV786436:PZV786446 QJR786436:QJR786446 QTN786436:QTN786446 RDJ786436:RDJ786446 RNF786436:RNF786446 RXB786436:RXB786446 SGX786436:SGX786446 SQT786436:SQT786446 TAP786436:TAP786446 TKL786436:TKL786446 TUH786436:TUH786446 UED786436:UED786446 UNZ786436:UNZ786446 UXV786436:UXV786446 VHR786436:VHR786446 VRN786436:VRN786446 WBJ786436:WBJ786446 WLF786436:WLF786446 WVB786436:WVB786446 E851972:E851982 IP851972:IP851982 SL851972:SL851982 ACH851972:ACH851982 AMD851972:AMD851982 AVZ851972:AVZ851982 BFV851972:BFV851982 BPR851972:BPR851982 BZN851972:BZN851982 CJJ851972:CJJ851982 CTF851972:CTF851982 DDB851972:DDB851982 DMX851972:DMX851982 DWT851972:DWT851982 EGP851972:EGP851982 EQL851972:EQL851982 FAH851972:FAH851982 FKD851972:FKD851982 FTZ851972:FTZ851982 GDV851972:GDV851982 GNR851972:GNR851982 GXN851972:GXN851982 HHJ851972:HHJ851982 HRF851972:HRF851982 IBB851972:IBB851982 IKX851972:IKX851982 IUT851972:IUT851982 JEP851972:JEP851982 JOL851972:JOL851982 JYH851972:JYH851982 KID851972:KID851982 KRZ851972:KRZ851982 LBV851972:LBV851982 LLR851972:LLR851982 LVN851972:LVN851982 MFJ851972:MFJ851982 MPF851972:MPF851982 MZB851972:MZB851982 NIX851972:NIX851982 NST851972:NST851982 OCP851972:OCP851982 OML851972:OML851982 OWH851972:OWH851982 PGD851972:PGD851982 PPZ851972:PPZ851982 PZV851972:PZV851982 QJR851972:QJR851982 QTN851972:QTN851982 RDJ851972:RDJ851982 RNF851972:RNF851982 RXB851972:RXB851982 SGX851972:SGX851982 SQT851972:SQT851982 TAP851972:TAP851982 TKL851972:TKL851982 TUH851972:TUH851982 UED851972:UED851982 UNZ851972:UNZ851982 UXV851972:UXV851982 VHR851972:VHR851982 VRN851972:VRN851982 WBJ851972:WBJ851982 WLF851972:WLF851982 WVB851972:WVB851982 E917508:E917518 IP917508:IP917518 SL917508:SL917518 ACH917508:ACH917518 AMD917508:AMD917518 AVZ917508:AVZ917518 BFV917508:BFV917518 BPR917508:BPR917518 BZN917508:BZN917518 CJJ917508:CJJ917518 CTF917508:CTF917518 DDB917508:DDB917518 DMX917508:DMX917518 DWT917508:DWT917518 EGP917508:EGP917518 EQL917508:EQL917518 FAH917508:FAH917518 FKD917508:FKD917518 FTZ917508:FTZ917518 GDV917508:GDV917518 GNR917508:GNR917518 GXN917508:GXN917518 HHJ917508:HHJ917518 HRF917508:HRF917518 IBB917508:IBB917518 IKX917508:IKX917518 IUT917508:IUT917518 JEP917508:JEP917518 JOL917508:JOL917518 JYH917508:JYH917518 KID917508:KID917518 KRZ917508:KRZ917518 LBV917508:LBV917518 LLR917508:LLR917518 LVN917508:LVN917518 MFJ917508:MFJ917518 MPF917508:MPF917518 MZB917508:MZB917518 NIX917508:NIX917518 NST917508:NST917518 OCP917508:OCP917518 OML917508:OML917518 OWH917508:OWH917518 PGD917508:PGD917518 PPZ917508:PPZ917518 PZV917508:PZV917518 QJR917508:QJR917518 QTN917508:QTN917518 RDJ917508:RDJ917518 RNF917508:RNF917518 RXB917508:RXB917518 SGX917508:SGX917518 SQT917508:SQT917518 TAP917508:TAP917518 TKL917508:TKL917518 TUH917508:TUH917518 UED917508:UED917518 UNZ917508:UNZ917518 UXV917508:UXV917518 VHR917508:VHR917518 VRN917508:VRN917518 WBJ917508:WBJ917518 WLF917508:WLF917518 WVB917508:WVB917518 E983044:E983054 IP983044:IP983054 SL983044:SL983054 ACH983044:ACH983054 AMD983044:AMD983054 AVZ983044:AVZ983054 BFV983044:BFV983054 BPR983044:BPR983054 BZN983044:BZN983054 CJJ983044:CJJ983054 CTF983044:CTF983054 DDB983044:DDB983054 DMX983044:DMX983054 DWT983044:DWT983054 EGP983044:EGP983054 EQL983044:EQL983054 FAH983044:FAH983054 FKD983044:FKD983054 FTZ983044:FTZ983054 GDV983044:GDV983054 GNR983044:GNR983054 GXN983044:GXN983054 HHJ983044:HHJ983054 HRF983044:HRF983054 IBB983044:IBB983054 IKX983044:IKX983054 IUT983044:IUT983054 JEP983044:JEP983054 JOL983044:JOL983054 JYH983044:JYH983054 KID983044:KID983054 KRZ983044:KRZ983054 LBV983044:LBV983054 LLR983044:LLR983054 LVN983044:LVN983054 MFJ983044:MFJ983054 MPF983044:MPF983054 MZB983044:MZB983054 NIX983044:NIX983054 NST983044:NST983054 OCP983044:OCP983054 OML983044:OML983054 OWH983044:OWH983054 PGD983044:PGD983054 PPZ983044:PPZ983054 PZV983044:PZV983054 QJR983044:QJR983054 QTN983044:QTN983054 RDJ983044:RDJ983054 RNF983044:RNF983054 RXB983044:RXB983054 SGX983044:SGX983054 SQT983044:SQT983054 TAP983044:TAP983054 TKL983044:TKL983054 TUH983044:TUH983054 UED983044:UED983054 UNZ983044:UNZ983054 UXV983044:UXV983054 VHR983044:VHR983054 VRN983044:VRN983054 WBJ983044:WBJ983054 WLF983044:WLF983054">
      <formula1>$E$2</formula1>
    </dataValidation>
  </dataValidations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H31"/>
  <sheetViews>
    <sheetView zoomScale="146" zoomScaleNormal="146" workbookViewId="0">
      <selection activeCell="A31" sqref="A31"/>
    </sheetView>
  </sheetViews>
  <sheetFormatPr defaultRowHeight="15" x14ac:dyDescent="0.25"/>
  <cols>
    <col min="1" max="1" width="29.140625" customWidth="1"/>
  </cols>
  <sheetData>
    <row r="1" spans="1:8" x14ac:dyDescent="0.25">
      <c r="A1" s="89" t="s">
        <v>0</v>
      </c>
    </row>
    <row r="2" spans="1:8" x14ac:dyDescent="0.25">
      <c r="A2" s="76" t="s">
        <v>9</v>
      </c>
      <c r="B2" s="77"/>
      <c r="C2" s="77"/>
      <c r="D2" s="77"/>
      <c r="E2" s="77"/>
      <c r="F2" s="77"/>
      <c r="G2" s="78"/>
    </row>
    <row r="3" spans="1:8" x14ac:dyDescent="0.25">
      <c r="A3" s="79" t="s">
        <v>125</v>
      </c>
      <c r="B3" s="80"/>
      <c r="C3" s="80"/>
      <c r="D3" s="80"/>
      <c r="E3" s="80"/>
      <c r="F3" s="80"/>
      <c r="G3" s="81"/>
    </row>
    <row r="4" spans="1:8" x14ac:dyDescent="0.25">
      <c r="A4" s="82" t="s">
        <v>126</v>
      </c>
      <c r="B4" s="83"/>
      <c r="C4" s="83"/>
      <c r="D4" s="83"/>
      <c r="E4" s="83"/>
      <c r="F4" s="83"/>
      <c r="G4" s="84"/>
    </row>
    <row r="5" spans="1:8" x14ac:dyDescent="0.25">
      <c r="A5" s="89" t="s">
        <v>1</v>
      </c>
    </row>
    <row r="6" spans="1:8" x14ac:dyDescent="0.25">
      <c r="A6" s="88" t="s">
        <v>304</v>
      </c>
      <c r="B6" s="77"/>
      <c r="C6" s="77"/>
      <c r="D6" s="77"/>
      <c r="E6" s="77"/>
      <c r="F6" s="77"/>
      <c r="G6" s="78"/>
    </row>
    <row r="7" spans="1:8" x14ac:dyDescent="0.25">
      <c r="A7" s="88" t="s">
        <v>124</v>
      </c>
      <c r="B7" s="77"/>
      <c r="C7" s="77"/>
      <c r="D7" s="77"/>
      <c r="E7" s="77"/>
      <c r="F7" s="77"/>
      <c r="G7" s="78"/>
    </row>
    <row r="8" spans="1:8" x14ac:dyDescent="0.25">
      <c r="A8" s="79" t="s">
        <v>127</v>
      </c>
      <c r="B8" s="80"/>
      <c r="C8" s="80"/>
      <c r="D8" s="80"/>
      <c r="E8" s="80"/>
      <c r="F8" s="80"/>
      <c r="G8" s="81"/>
    </row>
    <row r="9" spans="1:8" x14ac:dyDescent="0.25">
      <c r="A9" s="85" t="s">
        <v>128</v>
      </c>
      <c r="B9" s="86"/>
      <c r="C9" s="86"/>
      <c r="D9" s="86"/>
      <c r="E9" s="86"/>
      <c r="F9" s="86"/>
      <c r="G9" s="87"/>
    </row>
    <row r="10" spans="1:8" x14ac:dyDescent="0.25">
      <c r="A10" s="82" t="s">
        <v>129</v>
      </c>
      <c r="B10" s="83"/>
      <c r="C10" s="83"/>
      <c r="D10" s="83"/>
      <c r="E10" s="83"/>
      <c r="F10" s="83"/>
      <c r="G10" s="84"/>
    </row>
    <row r="12" spans="1:8" x14ac:dyDescent="0.25">
      <c r="A12" s="1" t="s">
        <v>2</v>
      </c>
      <c r="B12" s="239" t="s">
        <v>307</v>
      </c>
      <c r="C12" s="239"/>
      <c r="D12" s="239"/>
      <c r="E12" s="239"/>
      <c r="F12" s="239"/>
      <c r="G12" s="239"/>
      <c r="H12" s="240"/>
    </row>
    <row r="13" spans="1:8" x14ac:dyDescent="0.25">
      <c r="A13" s="254" t="s">
        <v>4</v>
      </c>
    </row>
    <row r="14" spans="1:8" x14ac:dyDescent="0.25">
      <c r="A14" s="254" t="s">
        <v>3</v>
      </c>
      <c r="B14" s="239" t="s">
        <v>302</v>
      </c>
      <c r="C14" s="239"/>
      <c r="D14" s="239"/>
      <c r="E14" s="239"/>
      <c r="F14" s="239"/>
      <c r="G14" s="239"/>
      <c r="H14" s="240"/>
    </row>
    <row r="15" spans="1:8" x14ac:dyDescent="0.25">
      <c r="A15" s="254" t="s">
        <v>6</v>
      </c>
      <c r="B15" s="239" t="s">
        <v>305</v>
      </c>
      <c r="C15" s="239"/>
      <c r="D15" s="239"/>
      <c r="E15" s="239"/>
      <c r="F15" s="239"/>
      <c r="G15" s="239"/>
      <c r="H15" s="240"/>
    </row>
    <row r="16" spans="1:8" x14ac:dyDescent="0.25">
      <c r="A16" s="254" t="s">
        <v>5</v>
      </c>
      <c r="B16" s="239" t="s">
        <v>12</v>
      </c>
      <c r="C16" s="239"/>
      <c r="D16" s="239"/>
      <c r="E16" s="239"/>
      <c r="F16" s="239"/>
      <c r="G16" s="239"/>
      <c r="H16" s="240"/>
    </row>
    <row r="17" spans="1:8" ht="30" x14ac:dyDescent="0.25">
      <c r="A17" s="200" t="s">
        <v>312</v>
      </c>
      <c r="B17" s="239" t="s">
        <v>15</v>
      </c>
      <c r="C17" s="239"/>
      <c r="D17" s="239"/>
      <c r="E17" s="239"/>
      <c r="F17" s="239"/>
      <c r="G17" s="239"/>
      <c r="H17" s="240"/>
    </row>
    <row r="18" spans="1:8" x14ac:dyDescent="0.25">
      <c r="A18" s="254" t="s">
        <v>306</v>
      </c>
    </row>
    <row r="19" spans="1:8" x14ac:dyDescent="0.25">
      <c r="A19" s="254" t="s">
        <v>7</v>
      </c>
    </row>
    <row r="20" spans="1:8" x14ac:dyDescent="0.25">
      <c r="A20" s="254" t="s">
        <v>13</v>
      </c>
    </row>
    <row r="21" spans="1:8" x14ac:dyDescent="0.25">
      <c r="A21" s="254" t="s">
        <v>16</v>
      </c>
    </row>
    <row r="22" spans="1:8" x14ac:dyDescent="0.25">
      <c r="A22" s="253" t="s">
        <v>11</v>
      </c>
      <c r="B22" s="239" t="s">
        <v>308</v>
      </c>
      <c r="C22" s="239"/>
      <c r="D22" s="239"/>
      <c r="E22" s="239"/>
      <c r="F22" s="239"/>
      <c r="G22" s="239"/>
      <c r="H22" s="240"/>
    </row>
    <row r="23" spans="1:8" x14ac:dyDescent="0.25">
      <c r="A23" s="254" t="s">
        <v>4</v>
      </c>
    </row>
    <row r="24" spans="1:8" x14ac:dyDescent="0.25">
      <c r="A24" s="254" t="s">
        <v>3</v>
      </c>
    </row>
    <row r="25" spans="1:8" ht="45" x14ac:dyDescent="0.25">
      <c r="A25" s="254" t="s">
        <v>6</v>
      </c>
      <c r="B25" s="251" t="s">
        <v>14</v>
      </c>
      <c r="C25" s="251"/>
      <c r="D25" s="251"/>
      <c r="E25" s="251"/>
      <c r="F25" s="251"/>
      <c r="G25" s="251"/>
      <c r="H25" s="252"/>
    </row>
    <row r="26" spans="1:8" ht="45" x14ac:dyDescent="0.25">
      <c r="A26" s="254" t="s">
        <v>5</v>
      </c>
      <c r="B26" s="251" t="s">
        <v>303</v>
      </c>
      <c r="C26" s="251"/>
      <c r="D26" s="251"/>
      <c r="E26" s="251"/>
      <c r="F26" s="251"/>
      <c r="G26" s="251"/>
      <c r="H26" s="252"/>
    </row>
    <row r="27" spans="1:8" ht="30" x14ac:dyDescent="0.25">
      <c r="A27" s="200" t="s">
        <v>10</v>
      </c>
    </row>
    <row r="28" spans="1:8" x14ac:dyDescent="0.25">
      <c r="A28" s="254" t="s">
        <v>8</v>
      </c>
    </row>
    <row r="29" spans="1:8" x14ac:dyDescent="0.25">
      <c r="A29" s="254" t="s">
        <v>7</v>
      </c>
    </row>
    <row r="30" spans="1:8" x14ac:dyDescent="0.25">
      <c r="A30" s="254" t="s">
        <v>13</v>
      </c>
    </row>
    <row r="31" spans="1:8" x14ac:dyDescent="0.25">
      <c r="A31" s="254" t="s">
        <v>16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00FF"/>
  </sheetPr>
  <dimension ref="A1:Y42"/>
  <sheetViews>
    <sheetView zoomScale="114" zoomScaleNormal="114" workbookViewId="0">
      <selection activeCell="F23" sqref="F23"/>
    </sheetView>
  </sheetViews>
  <sheetFormatPr defaultColWidth="10.42578125" defaultRowHeight="12.75" x14ac:dyDescent="0.2"/>
  <cols>
    <col min="1" max="1" width="6.140625" style="7" bestFit="1" customWidth="1"/>
    <col min="2" max="2" width="4.85546875" style="7" bestFit="1" customWidth="1"/>
    <col min="3" max="3" width="12.140625" style="7" bestFit="1" customWidth="1"/>
    <col min="4" max="4" width="10.28515625" style="7" customWidth="1"/>
    <col min="5" max="5" width="3.28515625" style="7" customWidth="1"/>
    <col min="6" max="6" width="7.28515625" style="7" bestFit="1" customWidth="1"/>
    <col min="7" max="7" width="9.5703125" style="7" bestFit="1" customWidth="1"/>
    <col min="8" max="8" width="10.7109375" style="7" bestFit="1" customWidth="1"/>
    <col min="9" max="9" width="2.28515625" style="7" customWidth="1"/>
    <col min="10" max="10" width="9.7109375" style="7" bestFit="1" customWidth="1"/>
    <col min="11" max="11" width="3.28515625" style="7" customWidth="1"/>
    <col min="12" max="12" width="11.7109375" style="7" customWidth="1"/>
    <col min="13" max="13" width="9.5703125" style="7" bestFit="1" customWidth="1"/>
    <col min="14" max="14" width="7.140625" style="7" customWidth="1"/>
    <col min="15" max="15" width="10.7109375" style="7" bestFit="1" customWidth="1"/>
    <col min="16" max="16" width="2.28515625" style="7" customWidth="1"/>
    <col min="17" max="17" width="7.28515625" style="7" customWidth="1"/>
    <col min="18" max="18" width="11.7109375" style="7" customWidth="1"/>
    <col min="19" max="19" width="3.5703125" style="7" bestFit="1" customWidth="1"/>
    <col min="20" max="20" width="34" style="7" customWidth="1"/>
    <col min="21" max="21" width="2.85546875" style="7" customWidth="1"/>
    <col min="22" max="22" width="10.42578125" style="7" customWidth="1"/>
    <col min="23" max="23" width="2.85546875" style="7" customWidth="1"/>
    <col min="24" max="24" width="10.42578125" style="7" customWidth="1"/>
    <col min="25" max="25" width="2.28515625" style="7" customWidth="1"/>
    <col min="26" max="245" width="10.42578125" style="7"/>
    <col min="246" max="246" width="6.140625" style="7" bestFit="1" customWidth="1"/>
    <col min="247" max="247" width="4.85546875" style="7" bestFit="1" customWidth="1"/>
    <col min="248" max="248" width="12.140625" style="7" bestFit="1" customWidth="1"/>
    <col min="249" max="249" width="9.5703125" style="7" bestFit="1" customWidth="1"/>
    <col min="250" max="250" width="3.28515625" style="7" customWidth="1"/>
    <col min="251" max="251" width="7.28515625" style="7" bestFit="1" customWidth="1"/>
    <col min="252" max="252" width="9.5703125" style="7" bestFit="1" customWidth="1"/>
    <col min="253" max="253" width="10.7109375" style="7" bestFit="1" customWidth="1"/>
    <col min="254" max="254" width="2.28515625" style="7" customWidth="1"/>
    <col min="255" max="255" width="9.7109375" style="7" bestFit="1" customWidth="1"/>
    <col min="256" max="256" width="3.28515625" style="7" customWidth="1"/>
    <col min="257" max="257" width="9.85546875" style="7" bestFit="1" customWidth="1"/>
    <col min="258" max="258" width="9.28515625" style="7" bestFit="1" customWidth="1"/>
    <col min="259" max="259" width="4.85546875" style="7" bestFit="1" customWidth="1"/>
    <col min="260" max="260" width="10.28515625" style="7" bestFit="1" customWidth="1"/>
    <col min="261" max="262" width="2.28515625" style="7" customWidth="1"/>
    <col min="263" max="263" width="7.28515625" style="7" customWidth="1"/>
    <col min="264" max="264" width="11.7109375" style="7" customWidth="1"/>
    <col min="265" max="265" width="3.5703125" style="7" bestFit="1" customWidth="1"/>
    <col min="266" max="266" width="34" style="7" customWidth="1"/>
    <col min="267" max="267" width="2.85546875" style="7" customWidth="1"/>
    <col min="268" max="268" width="10.42578125" style="7" customWidth="1"/>
    <col min="269" max="269" width="2.85546875" style="7" customWidth="1"/>
    <col min="270" max="270" width="10.42578125" style="7" customWidth="1"/>
    <col min="271" max="271" width="2.28515625" style="7" customWidth="1"/>
    <col min="272" max="501" width="10.42578125" style="7"/>
    <col min="502" max="502" width="6.140625" style="7" bestFit="1" customWidth="1"/>
    <col min="503" max="503" width="4.85546875" style="7" bestFit="1" customWidth="1"/>
    <col min="504" max="504" width="12.140625" style="7" bestFit="1" customWidth="1"/>
    <col min="505" max="505" width="9.5703125" style="7" bestFit="1" customWidth="1"/>
    <col min="506" max="506" width="3.28515625" style="7" customWidth="1"/>
    <col min="507" max="507" width="7.28515625" style="7" bestFit="1" customWidth="1"/>
    <col min="508" max="508" width="9.5703125" style="7" bestFit="1" customWidth="1"/>
    <col min="509" max="509" width="10.7109375" style="7" bestFit="1" customWidth="1"/>
    <col min="510" max="510" width="2.28515625" style="7" customWidth="1"/>
    <col min="511" max="511" width="9.7109375" style="7" bestFit="1" customWidth="1"/>
    <col min="512" max="512" width="3.28515625" style="7" customWidth="1"/>
    <col min="513" max="513" width="9.85546875" style="7" bestFit="1" customWidth="1"/>
    <col min="514" max="514" width="9.28515625" style="7" bestFit="1" customWidth="1"/>
    <col min="515" max="515" width="4.85546875" style="7" bestFit="1" customWidth="1"/>
    <col min="516" max="516" width="10.28515625" style="7" bestFit="1" customWidth="1"/>
    <col min="517" max="518" width="2.28515625" style="7" customWidth="1"/>
    <col min="519" max="519" width="7.28515625" style="7" customWidth="1"/>
    <col min="520" max="520" width="11.7109375" style="7" customWidth="1"/>
    <col min="521" max="521" width="3.5703125" style="7" bestFit="1" customWidth="1"/>
    <col min="522" max="522" width="34" style="7" customWidth="1"/>
    <col min="523" max="523" width="2.85546875" style="7" customWidth="1"/>
    <col min="524" max="524" width="10.42578125" style="7" customWidth="1"/>
    <col min="525" max="525" width="2.85546875" style="7" customWidth="1"/>
    <col min="526" max="526" width="10.42578125" style="7" customWidth="1"/>
    <col min="527" max="527" width="2.28515625" style="7" customWidth="1"/>
    <col min="528" max="757" width="10.42578125" style="7"/>
    <col min="758" max="758" width="6.140625" style="7" bestFit="1" customWidth="1"/>
    <col min="759" max="759" width="4.85546875" style="7" bestFit="1" customWidth="1"/>
    <col min="760" max="760" width="12.140625" style="7" bestFit="1" customWidth="1"/>
    <col min="761" max="761" width="9.5703125" style="7" bestFit="1" customWidth="1"/>
    <col min="762" max="762" width="3.28515625" style="7" customWidth="1"/>
    <col min="763" max="763" width="7.28515625" style="7" bestFit="1" customWidth="1"/>
    <col min="764" max="764" width="9.5703125" style="7" bestFit="1" customWidth="1"/>
    <col min="765" max="765" width="10.7109375" style="7" bestFit="1" customWidth="1"/>
    <col min="766" max="766" width="2.28515625" style="7" customWidth="1"/>
    <col min="767" max="767" width="9.7109375" style="7" bestFit="1" customWidth="1"/>
    <col min="768" max="768" width="3.28515625" style="7" customWidth="1"/>
    <col min="769" max="769" width="9.85546875" style="7" bestFit="1" customWidth="1"/>
    <col min="770" max="770" width="9.28515625" style="7" bestFit="1" customWidth="1"/>
    <col min="771" max="771" width="4.85546875" style="7" bestFit="1" customWidth="1"/>
    <col min="772" max="772" width="10.28515625" style="7" bestFit="1" customWidth="1"/>
    <col min="773" max="774" width="2.28515625" style="7" customWidth="1"/>
    <col min="775" max="775" width="7.28515625" style="7" customWidth="1"/>
    <col min="776" max="776" width="11.7109375" style="7" customWidth="1"/>
    <col min="777" max="777" width="3.5703125" style="7" bestFit="1" customWidth="1"/>
    <col min="778" max="778" width="34" style="7" customWidth="1"/>
    <col min="779" max="779" width="2.85546875" style="7" customWidth="1"/>
    <col min="780" max="780" width="10.42578125" style="7" customWidth="1"/>
    <col min="781" max="781" width="2.85546875" style="7" customWidth="1"/>
    <col min="782" max="782" width="10.42578125" style="7" customWidth="1"/>
    <col min="783" max="783" width="2.28515625" style="7" customWidth="1"/>
    <col min="784" max="1013" width="10.42578125" style="7"/>
    <col min="1014" max="1014" width="6.140625" style="7" bestFit="1" customWidth="1"/>
    <col min="1015" max="1015" width="4.85546875" style="7" bestFit="1" customWidth="1"/>
    <col min="1016" max="1016" width="12.140625" style="7" bestFit="1" customWidth="1"/>
    <col min="1017" max="1017" width="9.5703125" style="7" bestFit="1" customWidth="1"/>
    <col min="1018" max="1018" width="3.28515625" style="7" customWidth="1"/>
    <col min="1019" max="1019" width="7.28515625" style="7" bestFit="1" customWidth="1"/>
    <col min="1020" max="1020" width="9.5703125" style="7" bestFit="1" customWidth="1"/>
    <col min="1021" max="1021" width="10.7109375" style="7" bestFit="1" customWidth="1"/>
    <col min="1022" max="1022" width="2.28515625" style="7" customWidth="1"/>
    <col min="1023" max="1023" width="9.7109375" style="7" bestFit="1" customWidth="1"/>
    <col min="1024" max="1024" width="3.28515625" style="7" customWidth="1"/>
    <col min="1025" max="1025" width="9.85546875" style="7" bestFit="1" customWidth="1"/>
    <col min="1026" max="1026" width="9.28515625" style="7" bestFit="1" customWidth="1"/>
    <col min="1027" max="1027" width="4.85546875" style="7" bestFit="1" customWidth="1"/>
    <col min="1028" max="1028" width="10.28515625" style="7" bestFit="1" customWidth="1"/>
    <col min="1029" max="1030" width="2.28515625" style="7" customWidth="1"/>
    <col min="1031" max="1031" width="7.28515625" style="7" customWidth="1"/>
    <col min="1032" max="1032" width="11.7109375" style="7" customWidth="1"/>
    <col min="1033" max="1033" width="3.5703125" style="7" bestFit="1" customWidth="1"/>
    <col min="1034" max="1034" width="34" style="7" customWidth="1"/>
    <col min="1035" max="1035" width="2.85546875" style="7" customWidth="1"/>
    <col min="1036" max="1036" width="10.42578125" style="7" customWidth="1"/>
    <col min="1037" max="1037" width="2.85546875" style="7" customWidth="1"/>
    <col min="1038" max="1038" width="10.42578125" style="7" customWidth="1"/>
    <col min="1039" max="1039" width="2.28515625" style="7" customWidth="1"/>
    <col min="1040" max="1269" width="10.42578125" style="7"/>
    <col min="1270" max="1270" width="6.140625" style="7" bestFit="1" customWidth="1"/>
    <col min="1271" max="1271" width="4.85546875" style="7" bestFit="1" customWidth="1"/>
    <col min="1272" max="1272" width="12.140625" style="7" bestFit="1" customWidth="1"/>
    <col min="1273" max="1273" width="9.5703125" style="7" bestFit="1" customWidth="1"/>
    <col min="1274" max="1274" width="3.28515625" style="7" customWidth="1"/>
    <col min="1275" max="1275" width="7.28515625" style="7" bestFit="1" customWidth="1"/>
    <col min="1276" max="1276" width="9.5703125" style="7" bestFit="1" customWidth="1"/>
    <col min="1277" max="1277" width="10.7109375" style="7" bestFit="1" customWidth="1"/>
    <col min="1278" max="1278" width="2.28515625" style="7" customWidth="1"/>
    <col min="1279" max="1279" width="9.7109375" style="7" bestFit="1" customWidth="1"/>
    <col min="1280" max="1280" width="3.28515625" style="7" customWidth="1"/>
    <col min="1281" max="1281" width="9.85546875" style="7" bestFit="1" customWidth="1"/>
    <col min="1282" max="1282" width="9.28515625" style="7" bestFit="1" customWidth="1"/>
    <col min="1283" max="1283" width="4.85546875" style="7" bestFit="1" customWidth="1"/>
    <col min="1284" max="1284" width="10.28515625" style="7" bestFit="1" customWidth="1"/>
    <col min="1285" max="1286" width="2.28515625" style="7" customWidth="1"/>
    <col min="1287" max="1287" width="7.28515625" style="7" customWidth="1"/>
    <col min="1288" max="1288" width="11.7109375" style="7" customWidth="1"/>
    <col min="1289" max="1289" width="3.5703125" style="7" bestFit="1" customWidth="1"/>
    <col min="1290" max="1290" width="34" style="7" customWidth="1"/>
    <col min="1291" max="1291" width="2.85546875" style="7" customWidth="1"/>
    <col min="1292" max="1292" width="10.42578125" style="7" customWidth="1"/>
    <col min="1293" max="1293" width="2.85546875" style="7" customWidth="1"/>
    <col min="1294" max="1294" width="10.42578125" style="7" customWidth="1"/>
    <col min="1295" max="1295" width="2.28515625" style="7" customWidth="1"/>
    <col min="1296" max="1525" width="10.42578125" style="7"/>
    <col min="1526" max="1526" width="6.140625" style="7" bestFit="1" customWidth="1"/>
    <col min="1527" max="1527" width="4.85546875" style="7" bestFit="1" customWidth="1"/>
    <col min="1528" max="1528" width="12.140625" style="7" bestFit="1" customWidth="1"/>
    <col min="1529" max="1529" width="9.5703125" style="7" bestFit="1" customWidth="1"/>
    <col min="1530" max="1530" width="3.28515625" style="7" customWidth="1"/>
    <col min="1531" max="1531" width="7.28515625" style="7" bestFit="1" customWidth="1"/>
    <col min="1532" max="1532" width="9.5703125" style="7" bestFit="1" customWidth="1"/>
    <col min="1533" max="1533" width="10.7109375" style="7" bestFit="1" customWidth="1"/>
    <col min="1534" max="1534" width="2.28515625" style="7" customWidth="1"/>
    <col min="1535" max="1535" width="9.7109375" style="7" bestFit="1" customWidth="1"/>
    <col min="1536" max="1536" width="3.28515625" style="7" customWidth="1"/>
    <col min="1537" max="1537" width="9.85546875" style="7" bestFit="1" customWidth="1"/>
    <col min="1538" max="1538" width="9.28515625" style="7" bestFit="1" customWidth="1"/>
    <col min="1539" max="1539" width="4.85546875" style="7" bestFit="1" customWidth="1"/>
    <col min="1540" max="1540" width="10.28515625" style="7" bestFit="1" customWidth="1"/>
    <col min="1541" max="1542" width="2.28515625" style="7" customWidth="1"/>
    <col min="1543" max="1543" width="7.28515625" style="7" customWidth="1"/>
    <col min="1544" max="1544" width="11.7109375" style="7" customWidth="1"/>
    <col min="1545" max="1545" width="3.5703125" style="7" bestFit="1" customWidth="1"/>
    <col min="1546" max="1546" width="34" style="7" customWidth="1"/>
    <col min="1547" max="1547" width="2.85546875" style="7" customWidth="1"/>
    <col min="1548" max="1548" width="10.42578125" style="7" customWidth="1"/>
    <col min="1549" max="1549" width="2.85546875" style="7" customWidth="1"/>
    <col min="1550" max="1550" width="10.42578125" style="7" customWidth="1"/>
    <col min="1551" max="1551" width="2.28515625" style="7" customWidth="1"/>
    <col min="1552" max="1781" width="10.42578125" style="7"/>
    <col min="1782" max="1782" width="6.140625" style="7" bestFit="1" customWidth="1"/>
    <col min="1783" max="1783" width="4.85546875" style="7" bestFit="1" customWidth="1"/>
    <col min="1784" max="1784" width="12.140625" style="7" bestFit="1" customWidth="1"/>
    <col min="1785" max="1785" width="9.5703125" style="7" bestFit="1" customWidth="1"/>
    <col min="1786" max="1786" width="3.28515625" style="7" customWidth="1"/>
    <col min="1787" max="1787" width="7.28515625" style="7" bestFit="1" customWidth="1"/>
    <col min="1788" max="1788" width="9.5703125" style="7" bestFit="1" customWidth="1"/>
    <col min="1789" max="1789" width="10.7109375" style="7" bestFit="1" customWidth="1"/>
    <col min="1790" max="1790" width="2.28515625" style="7" customWidth="1"/>
    <col min="1791" max="1791" width="9.7109375" style="7" bestFit="1" customWidth="1"/>
    <col min="1792" max="1792" width="3.28515625" style="7" customWidth="1"/>
    <col min="1793" max="1793" width="9.85546875" style="7" bestFit="1" customWidth="1"/>
    <col min="1794" max="1794" width="9.28515625" style="7" bestFit="1" customWidth="1"/>
    <col min="1795" max="1795" width="4.85546875" style="7" bestFit="1" customWidth="1"/>
    <col min="1796" max="1796" width="10.28515625" style="7" bestFit="1" customWidth="1"/>
    <col min="1797" max="1798" width="2.28515625" style="7" customWidth="1"/>
    <col min="1799" max="1799" width="7.28515625" style="7" customWidth="1"/>
    <col min="1800" max="1800" width="11.7109375" style="7" customWidth="1"/>
    <col min="1801" max="1801" width="3.5703125" style="7" bestFit="1" customWidth="1"/>
    <col min="1802" max="1802" width="34" style="7" customWidth="1"/>
    <col min="1803" max="1803" width="2.85546875" style="7" customWidth="1"/>
    <col min="1804" max="1804" width="10.42578125" style="7" customWidth="1"/>
    <col min="1805" max="1805" width="2.85546875" style="7" customWidth="1"/>
    <col min="1806" max="1806" width="10.42578125" style="7" customWidth="1"/>
    <col min="1807" max="1807" width="2.28515625" style="7" customWidth="1"/>
    <col min="1808" max="2037" width="10.42578125" style="7"/>
    <col min="2038" max="2038" width="6.140625" style="7" bestFit="1" customWidth="1"/>
    <col min="2039" max="2039" width="4.85546875" style="7" bestFit="1" customWidth="1"/>
    <col min="2040" max="2040" width="12.140625" style="7" bestFit="1" customWidth="1"/>
    <col min="2041" max="2041" width="9.5703125" style="7" bestFit="1" customWidth="1"/>
    <col min="2042" max="2042" width="3.28515625" style="7" customWidth="1"/>
    <col min="2043" max="2043" width="7.28515625" style="7" bestFit="1" customWidth="1"/>
    <col min="2044" max="2044" width="9.5703125" style="7" bestFit="1" customWidth="1"/>
    <col min="2045" max="2045" width="10.7109375" style="7" bestFit="1" customWidth="1"/>
    <col min="2046" max="2046" width="2.28515625" style="7" customWidth="1"/>
    <col min="2047" max="2047" width="9.7109375" style="7" bestFit="1" customWidth="1"/>
    <col min="2048" max="2048" width="3.28515625" style="7" customWidth="1"/>
    <col min="2049" max="2049" width="9.85546875" style="7" bestFit="1" customWidth="1"/>
    <col min="2050" max="2050" width="9.28515625" style="7" bestFit="1" customWidth="1"/>
    <col min="2051" max="2051" width="4.85546875" style="7" bestFit="1" customWidth="1"/>
    <col min="2052" max="2052" width="10.28515625" style="7" bestFit="1" customWidth="1"/>
    <col min="2053" max="2054" width="2.28515625" style="7" customWidth="1"/>
    <col min="2055" max="2055" width="7.28515625" style="7" customWidth="1"/>
    <col min="2056" max="2056" width="11.7109375" style="7" customWidth="1"/>
    <col min="2057" max="2057" width="3.5703125" style="7" bestFit="1" customWidth="1"/>
    <col min="2058" max="2058" width="34" style="7" customWidth="1"/>
    <col min="2059" max="2059" width="2.85546875" style="7" customWidth="1"/>
    <col min="2060" max="2060" width="10.42578125" style="7" customWidth="1"/>
    <col min="2061" max="2061" width="2.85546875" style="7" customWidth="1"/>
    <col min="2062" max="2062" width="10.42578125" style="7" customWidth="1"/>
    <col min="2063" max="2063" width="2.28515625" style="7" customWidth="1"/>
    <col min="2064" max="2293" width="10.42578125" style="7"/>
    <col min="2294" max="2294" width="6.140625" style="7" bestFit="1" customWidth="1"/>
    <col min="2295" max="2295" width="4.85546875" style="7" bestFit="1" customWidth="1"/>
    <col min="2296" max="2296" width="12.140625" style="7" bestFit="1" customWidth="1"/>
    <col min="2297" max="2297" width="9.5703125" style="7" bestFit="1" customWidth="1"/>
    <col min="2298" max="2298" width="3.28515625" style="7" customWidth="1"/>
    <col min="2299" max="2299" width="7.28515625" style="7" bestFit="1" customWidth="1"/>
    <col min="2300" max="2300" width="9.5703125" style="7" bestFit="1" customWidth="1"/>
    <col min="2301" max="2301" width="10.7109375" style="7" bestFit="1" customWidth="1"/>
    <col min="2302" max="2302" width="2.28515625" style="7" customWidth="1"/>
    <col min="2303" max="2303" width="9.7109375" style="7" bestFit="1" customWidth="1"/>
    <col min="2304" max="2304" width="3.28515625" style="7" customWidth="1"/>
    <col min="2305" max="2305" width="9.85546875" style="7" bestFit="1" customWidth="1"/>
    <col min="2306" max="2306" width="9.28515625" style="7" bestFit="1" customWidth="1"/>
    <col min="2307" max="2307" width="4.85546875" style="7" bestFit="1" customWidth="1"/>
    <col min="2308" max="2308" width="10.28515625" style="7" bestFit="1" customWidth="1"/>
    <col min="2309" max="2310" width="2.28515625" style="7" customWidth="1"/>
    <col min="2311" max="2311" width="7.28515625" style="7" customWidth="1"/>
    <col min="2312" max="2312" width="11.7109375" style="7" customWidth="1"/>
    <col min="2313" max="2313" width="3.5703125" style="7" bestFit="1" customWidth="1"/>
    <col min="2314" max="2314" width="34" style="7" customWidth="1"/>
    <col min="2315" max="2315" width="2.85546875" style="7" customWidth="1"/>
    <col min="2316" max="2316" width="10.42578125" style="7" customWidth="1"/>
    <col min="2317" max="2317" width="2.85546875" style="7" customWidth="1"/>
    <col min="2318" max="2318" width="10.42578125" style="7" customWidth="1"/>
    <col min="2319" max="2319" width="2.28515625" style="7" customWidth="1"/>
    <col min="2320" max="2549" width="10.42578125" style="7"/>
    <col min="2550" max="2550" width="6.140625" style="7" bestFit="1" customWidth="1"/>
    <col min="2551" max="2551" width="4.85546875" style="7" bestFit="1" customWidth="1"/>
    <col min="2552" max="2552" width="12.140625" style="7" bestFit="1" customWidth="1"/>
    <col min="2553" max="2553" width="9.5703125" style="7" bestFit="1" customWidth="1"/>
    <col min="2554" max="2554" width="3.28515625" style="7" customWidth="1"/>
    <col min="2555" max="2555" width="7.28515625" style="7" bestFit="1" customWidth="1"/>
    <col min="2556" max="2556" width="9.5703125" style="7" bestFit="1" customWidth="1"/>
    <col min="2557" max="2557" width="10.7109375" style="7" bestFit="1" customWidth="1"/>
    <col min="2558" max="2558" width="2.28515625" style="7" customWidth="1"/>
    <col min="2559" max="2559" width="9.7109375" style="7" bestFit="1" customWidth="1"/>
    <col min="2560" max="2560" width="3.28515625" style="7" customWidth="1"/>
    <col min="2561" max="2561" width="9.85546875" style="7" bestFit="1" customWidth="1"/>
    <col min="2562" max="2562" width="9.28515625" style="7" bestFit="1" customWidth="1"/>
    <col min="2563" max="2563" width="4.85546875" style="7" bestFit="1" customWidth="1"/>
    <col min="2564" max="2564" width="10.28515625" style="7" bestFit="1" customWidth="1"/>
    <col min="2565" max="2566" width="2.28515625" style="7" customWidth="1"/>
    <col min="2567" max="2567" width="7.28515625" style="7" customWidth="1"/>
    <col min="2568" max="2568" width="11.7109375" style="7" customWidth="1"/>
    <col min="2569" max="2569" width="3.5703125" style="7" bestFit="1" customWidth="1"/>
    <col min="2570" max="2570" width="34" style="7" customWidth="1"/>
    <col min="2571" max="2571" width="2.85546875" style="7" customWidth="1"/>
    <col min="2572" max="2572" width="10.42578125" style="7" customWidth="1"/>
    <col min="2573" max="2573" width="2.85546875" style="7" customWidth="1"/>
    <col min="2574" max="2574" width="10.42578125" style="7" customWidth="1"/>
    <col min="2575" max="2575" width="2.28515625" style="7" customWidth="1"/>
    <col min="2576" max="2805" width="10.42578125" style="7"/>
    <col min="2806" max="2806" width="6.140625" style="7" bestFit="1" customWidth="1"/>
    <col min="2807" max="2807" width="4.85546875" style="7" bestFit="1" customWidth="1"/>
    <col min="2808" max="2808" width="12.140625" style="7" bestFit="1" customWidth="1"/>
    <col min="2809" max="2809" width="9.5703125" style="7" bestFit="1" customWidth="1"/>
    <col min="2810" max="2810" width="3.28515625" style="7" customWidth="1"/>
    <col min="2811" max="2811" width="7.28515625" style="7" bestFit="1" customWidth="1"/>
    <col min="2812" max="2812" width="9.5703125" style="7" bestFit="1" customWidth="1"/>
    <col min="2813" max="2813" width="10.7109375" style="7" bestFit="1" customWidth="1"/>
    <col min="2814" max="2814" width="2.28515625" style="7" customWidth="1"/>
    <col min="2815" max="2815" width="9.7109375" style="7" bestFit="1" customWidth="1"/>
    <col min="2816" max="2816" width="3.28515625" style="7" customWidth="1"/>
    <col min="2817" max="2817" width="9.85546875" style="7" bestFit="1" customWidth="1"/>
    <col min="2818" max="2818" width="9.28515625" style="7" bestFit="1" customWidth="1"/>
    <col min="2819" max="2819" width="4.85546875" style="7" bestFit="1" customWidth="1"/>
    <col min="2820" max="2820" width="10.28515625" style="7" bestFit="1" customWidth="1"/>
    <col min="2821" max="2822" width="2.28515625" style="7" customWidth="1"/>
    <col min="2823" max="2823" width="7.28515625" style="7" customWidth="1"/>
    <col min="2824" max="2824" width="11.7109375" style="7" customWidth="1"/>
    <col min="2825" max="2825" width="3.5703125" style="7" bestFit="1" customWidth="1"/>
    <col min="2826" max="2826" width="34" style="7" customWidth="1"/>
    <col min="2827" max="2827" width="2.85546875" style="7" customWidth="1"/>
    <col min="2828" max="2828" width="10.42578125" style="7" customWidth="1"/>
    <col min="2829" max="2829" width="2.85546875" style="7" customWidth="1"/>
    <col min="2830" max="2830" width="10.42578125" style="7" customWidth="1"/>
    <col min="2831" max="2831" width="2.28515625" style="7" customWidth="1"/>
    <col min="2832" max="3061" width="10.42578125" style="7"/>
    <col min="3062" max="3062" width="6.140625" style="7" bestFit="1" customWidth="1"/>
    <col min="3063" max="3063" width="4.85546875" style="7" bestFit="1" customWidth="1"/>
    <col min="3064" max="3064" width="12.140625" style="7" bestFit="1" customWidth="1"/>
    <col min="3065" max="3065" width="9.5703125" style="7" bestFit="1" customWidth="1"/>
    <col min="3066" max="3066" width="3.28515625" style="7" customWidth="1"/>
    <col min="3067" max="3067" width="7.28515625" style="7" bestFit="1" customWidth="1"/>
    <col min="3068" max="3068" width="9.5703125" style="7" bestFit="1" customWidth="1"/>
    <col min="3069" max="3069" width="10.7109375" style="7" bestFit="1" customWidth="1"/>
    <col min="3070" max="3070" width="2.28515625" style="7" customWidth="1"/>
    <col min="3071" max="3071" width="9.7109375" style="7" bestFit="1" customWidth="1"/>
    <col min="3072" max="3072" width="3.28515625" style="7" customWidth="1"/>
    <col min="3073" max="3073" width="9.85546875" style="7" bestFit="1" customWidth="1"/>
    <col min="3074" max="3074" width="9.28515625" style="7" bestFit="1" customWidth="1"/>
    <col min="3075" max="3075" width="4.85546875" style="7" bestFit="1" customWidth="1"/>
    <col min="3076" max="3076" width="10.28515625" style="7" bestFit="1" customWidth="1"/>
    <col min="3077" max="3078" width="2.28515625" style="7" customWidth="1"/>
    <col min="3079" max="3079" width="7.28515625" style="7" customWidth="1"/>
    <col min="3080" max="3080" width="11.7109375" style="7" customWidth="1"/>
    <col min="3081" max="3081" width="3.5703125" style="7" bestFit="1" customWidth="1"/>
    <col min="3082" max="3082" width="34" style="7" customWidth="1"/>
    <col min="3083" max="3083" width="2.85546875" style="7" customWidth="1"/>
    <col min="3084" max="3084" width="10.42578125" style="7" customWidth="1"/>
    <col min="3085" max="3085" width="2.85546875" style="7" customWidth="1"/>
    <col min="3086" max="3086" width="10.42578125" style="7" customWidth="1"/>
    <col min="3087" max="3087" width="2.28515625" style="7" customWidth="1"/>
    <col min="3088" max="3317" width="10.42578125" style="7"/>
    <col min="3318" max="3318" width="6.140625" style="7" bestFit="1" customWidth="1"/>
    <col min="3319" max="3319" width="4.85546875" style="7" bestFit="1" customWidth="1"/>
    <col min="3320" max="3320" width="12.140625" style="7" bestFit="1" customWidth="1"/>
    <col min="3321" max="3321" width="9.5703125" style="7" bestFit="1" customWidth="1"/>
    <col min="3322" max="3322" width="3.28515625" style="7" customWidth="1"/>
    <col min="3323" max="3323" width="7.28515625" style="7" bestFit="1" customWidth="1"/>
    <col min="3324" max="3324" width="9.5703125" style="7" bestFit="1" customWidth="1"/>
    <col min="3325" max="3325" width="10.7109375" style="7" bestFit="1" customWidth="1"/>
    <col min="3326" max="3326" width="2.28515625" style="7" customWidth="1"/>
    <col min="3327" max="3327" width="9.7109375" style="7" bestFit="1" customWidth="1"/>
    <col min="3328" max="3328" width="3.28515625" style="7" customWidth="1"/>
    <col min="3329" max="3329" width="9.85546875" style="7" bestFit="1" customWidth="1"/>
    <col min="3330" max="3330" width="9.28515625" style="7" bestFit="1" customWidth="1"/>
    <col min="3331" max="3331" width="4.85546875" style="7" bestFit="1" customWidth="1"/>
    <col min="3332" max="3332" width="10.28515625" style="7" bestFit="1" customWidth="1"/>
    <col min="3333" max="3334" width="2.28515625" style="7" customWidth="1"/>
    <col min="3335" max="3335" width="7.28515625" style="7" customWidth="1"/>
    <col min="3336" max="3336" width="11.7109375" style="7" customWidth="1"/>
    <col min="3337" max="3337" width="3.5703125" style="7" bestFit="1" customWidth="1"/>
    <col min="3338" max="3338" width="34" style="7" customWidth="1"/>
    <col min="3339" max="3339" width="2.85546875" style="7" customWidth="1"/>
    <col min="3340" max="3340" width="10.42578125" style="7" customWidth="1"/>
    <col min="3341" max="3341" width="2.85546875" style="7" customWidth="1"/>
    <col min="3342" max="3342" width="10.42578125" style="7" customWidth="1"/>
    <col min="3343" max="3343" width="2.28515625" style="7" customWidth="1"/>
    <col min="3344" max="3573" width="10.42578125" style="7"/>
    <col min="3574" max="3574" width="6.140625" style="7" bestFit="1" customWidth="1"/>
    <col min="3575" max="3575" width="4.85546875" style="7" bestFit="1" customWidth="1"/>
    <col min="3576" max="3576" width="12.140625" style="7" bestFit="1" customWidth="1"/>
    <col min="3577" max="3577" width="9.5703125" style="7" bestFit="1" customWidth="1"/>
    <col min="3578" max="3578" width="3.28515625" style="7" customWidth="1"/>
    <col min="3579" max="3579" width="7.28515625" style="7" bestFit="1" customWidth="1"/>
    <col min="3580" max="3580" width="9.5703125" style="7" bestFit="1" customWidth="1"/>
    <col min="3581" max="3581" width="10.7109375" style="7" bestFit="1" customWidth="1"/>
    <col min="3582" max="3582" width="2.28515625" style="7" customWidth="1"/>
    <col min="3583" max="3583" width="9.7109375" style="7" bestFit="1" customWidth="1"/>
    <col min="3584" max="3584" width="3.28515625" style="7" customWidth="1"/>
    <col min="3585" max="3585" width="9.85546875" style="7" bestFit="1" customWidth="1"/>
    <col min="3586" max="3586" width="9.28515625" style="7" bestFit="1" customWidth="1"/>
    <col min="3587" max="3587" width="4.85546875" style="7" bestFit="1" customWidth="1"/>
    <col min="3588" max="3588" width="10.28515625" style="7" bestFit="1" customWidth="1"/>
    <col min="3589" max="3590" width="2.28515625" style="7" customWidth="1"/>
    <col min="3591" max="3591" width="7.28515625" style="7" customWidth="1"/>
    <col min="3592" max="3592" width="11.7109375" style="7" customWidth="1"/>
    <col min="3593" max="3593" width="3.5703125" style="7" bestFit="1" customWidth="1"/>
    <col min="3594" max="3594" width="34" style="7" customWidth="1"/>
    <col min="3595" max="3595" width="2.85546875" style="7" customWidth="1"/>
    <col min="3596" max="3596" width="10.42578125" style="7" customWidth="1"/>
    <col min="3597" max="3597" width="2.85546875" style="7" customWidth="1"/>
    <col min="3598" max="3598" width="10.42578125" style="7" customWidth="1"/>
    <col min="3599" max="3599" width="2.28515625" style="7" customWidth="1"/>
    <col min="3600" max="3829" width="10.42578125" style="7"/>
    <col min="3830" max="3830" width="6.140625" style="7" bestFit="1" customWidth="1"/>
    <col min="3831" max="3831" width="4.85546875" style="7" bestFit="1" customWidth="1"/>
    <col min="3832" max="3832" width="12.140625" style="7" bestFit="1" customWidth="1"/>
    <col min="3833" max="3833" width="9.5703125" style="7" bestFit="1" customWidth="1"/>
    <col min="3834" max="3834" width="3.28515625" style="7" customWidth="1"/>
    <col min="3835" max="3835" width="7.28515625" style="7" bestFit="1" customWidth="1"/>
    <col min="3836" max="3836" width="9.5703125" style="7" bestFit="1" customWidth="1"/>
    <col min="3837" max="3837" width="10.7109375" style="7" bestFit="1" customWidth="1"/>
    <col min="3838" max="3838" width="2.28515625" style="7" customWidth="1"/>
    <col min="3839" max="3839" width="9.7109375" style="7" bestFit="1" customWidth="1"/>
    <col min="3840" max="3840" width="3.28515625" style="7" customWidth="1"/>
    <col min="3841" max="3841" width="9.85546875" style="7" bestFit="1" customWidth="1"/>
    <col min="3842" max="3842" width="9.28515625" style="7" bestFit="1" customWidth="1"/>
    <col min="3843" max="3843" width="4.85546875" style="7" bestFit="1" customWidth="1"/>
    <col min="3844" max="3844" width="10.28515625" style="7" bestFit="1" customWidth="1"/>
    <col min="3845" max="3846" width="2.28515625" style="7" customWidth="1"/>
    <col min="3847" max="3847" width="7.28515625" style="7" customWidth="1"/>
    <col min="3848" max="3848" width="11.7109375" style="7" customWidth="1"/>
    <col min="3849" max="3849" width="3.5703125" style="7" bestFit="1" customWidth="1"/>
    <col min="3850" max="3850" width="34" style="7" customWidth="1"/>
    <col min="3851" max="3851" width="2.85546875" style="7" customWidth="1"/>
    <col min="3852" max="3852" width="10.42578125" style="7" customWidth="1"/>
    <col min="3853" max="3853" width="2.85546875" style="7" customWidth="1"/>
    <col min="3854" max="3854" width="10.42578125" style="7" customWidth="1"/>
    <col min="3855" max="3855" width="2.28515625" style="7" customWidth="1"/>
    <col min="3856" max="4085" width="10.42578125" style="7"/>
    <col min="4086" max="4086" width="6.140625" style="7" bestFit="1" customWidth="1"/>
    <col min="4087" max="4087" width="4.85546875" style="7" bestFit="1" customWidth="1"/>
    <col min="4088" max="4088" width="12.140625" style="7" bestFit="1" customWidth="1"/>
    <col min="4089" max="4089" width="9.5703125" style="7" bestFit="1" customWidth="1"/>
    <col min="4090" max="4090" width="3.28515625" style="7" customWidth="1"/>
    <col min="4091" max="4091" width="7.28515625" style="7" bestFit="1" customWidth="1"/>
    <col min="4092" max="4092" width="9.5703125" style="7" bestFit="1" customWidth="1"/>
    <col min="4093" max="4093" width="10.7109375" style="7" bestFit="1" customWidth="1"/>
    <col min="4094" max="4094" width="2.28515625" style="7" customWidth="1"/>
    <col min="4095" max="4095" width="9.7109375" style="7" bestFit="1" customWidth="1"/>
    <col min="4096" max="4096" width="3.28515625" style="7" customWidth="1"/>
    <col min="4097" max="4097" width="9.85546875" style="7" bestFit="1" customWidth="1"/>
    <col min="4098" max="4098" width="9.28515625" style="7" bestFit="1" customWidth="1"/>
    <col min="4099" max="4099" width="4.85546875" style="7" bestFit="1" customWidth="1"/>
    <col min="4100" max="4100" width="10.28515625" style="7" bestFit="1" customWidth="1"/>
    <col min="4101" max="4102" width="2.28515625" style="7" customWidth="1"/>
    <col min="4103" max="4103" width="7.28515625" style="7" customWidth="1"/>
    <col min="4104" max="4104" width="11.7109375" style="7" customWidth="1"/>
    <col min="4105" max="4105" width="3.5703125" style="7" bestFit="1" customWidth="1"/>
    <col min="4106" max="4106" width="34" style="7" customWidth="1"/>
    <col min="4107" max="4107" width="2.85546875" style="7" customWidth="1"/>
    <col min="4108" max="4108" width="10.42578125" style="7" customWidth="1"/>
    <col min="4109" max="4109" width="2.85546875" style="7" customWidth="1"/>
    <col min="4110" max="4110" width="10.42578125" style="7" customWidth="1"/>
    <col min="4111" max="4111" width="2.28515625" style="7" customWidth="1"/>
    <col min="4112" max="4341" width="10.42578125" style="7"/>
    <col min="4342" max="4342" width="6.140625" style="7" bestFit="1" customWidth="1"/>
    <col min="4343" max="4343" width="4.85546875" style="7" bestFit="1" customWidth="1"/>
    <col min="4344" max="4344" width="12.140625" style="7" bestFit="1" customWidth="1"/>
    <col min="4345" max="4345" width="9.5703125" style="7" bestFit="1" customWidth="1"/>
    <col min="4346" max="4346" width="3.28515625" style="7" customWidth="1"/>
    <col min="4347" max="4347" width="7.28515625" style="7" bestFit="1" customWidth="1"/>
    <col min="4348" max="4348" width="9.5703125" style="7" bestFit="1" customWidth="1"/>
    <col min="4349" max="4349" width="10.7109375" style="7" bestFit="1" customWidth="1"/>
    <col min="4350" max="4350" width="2.28515625" style="7" customWidth="1"/>
    <col min="4351" max="4351" width="9.7109375" style="7" bestFit="1" customWidth="1"/>
    <col min="4352" max="4352" width="3.28515625" style="7" customWidth="1"/>
    <col min="4353" max="4353" width="9.85546875" style="7" bestFit="1" customWidth="1"/>
    <col min="4354" max="4354" width="9.28515625" style="7" bestFit="1" customWidth="1"/>
    <col min="4355" max="4355" width="4.85546875" style="7" bestFit="1" customWidth="1"/>
    <col min="4356" max="4356" width="10.28515625" style="7" bestFit="1" customWidth="1"/>
    <col min="4357" max="4358" width="2.28515625" style="7" customWidth="1"/>
    <col min="4359" max="4359" width="7.28515625" style="7" customWidth="1"/>
    <col min="4360" max="4360" width="11.7109375" style="7" customWidth="1"/>
    <col min="4361" max="4361" width="3.5703125" style="7" bestFit="1" customWidth="1"/>
    <col min="4362" max="4362" width="34" style="7" customWidth="1"/>
    <col min="4363" max="4363" width="2.85546875" style="7" customWidth="1"/>
    <col min="4364" max="4364" width="10.42578125" style="7" customWidth="1"/>
    <col min="4365" max="4365" width="2.85546875" style="7" customWidth="1"/>
    <col min="4366" max="4366" width="10.42578125" style="7" customWidth="1"/>
    <col min="4367" max="4367" width="2.28515625" style="7" customWidth="1"/>
    <col min="4368" max="4597" width="10.42578125" style="7"/>
    <col min="4598" max="4598" width="6.140625" style="7" bestFit="1" customWidth="1"/>
    <col min="4599" max="4599" width="4.85546875" style="7" bestFit="1" customWidth="1"/>
    <col min="4600" max="4600" width="12.140625" style="7" bestFit="1" customWidth="1"/>
    <col min="4601" max="4601" width="9.5703125" style="7" bestFit="1" customWidth="1"/>
    <col min="4602" max="4602" width="3.28515625" style="7" customWidth="1"/>
    <col min="4603" max="4603" width="7.28515625" style="7" bestFit="1" customWidth="1"/>
    <col min="4604" max="4604" width="9.5703125" style="7" bestFit="1" customWidth="1"/>
    <col min="4605" max="4605" width="10.7109375" style="7" bestFit="1" customWidth="1"/>
    <col min="4606" max="4606" width="2.28515625" style="7" customWidth="1"/>
    <col min="4607" max="4607" width="9.7109375" style="7" bestFit="1" customWidth="1"/>
    <col min="4608" max="4608" width="3.28515625" style="7" customWidth="1"/>
    <col min="4609" max="4609" width="9.85546875" style="7" bestFit="1" customWidth="1"/>
    <col min="4610" max="4610" width="9.28515625" style="7" bestFit="1" customWidth="1"/>
    <col min="4611" max="4611" width="4.85546875" style="7" bestFit="1" customWidth="1"/>
    <col min="4612" max="4612" width="10.28515625" style="7" bestFit="1" customWidth="1"/>
    <col min="4613" max="4614" width="2.28515625" style="7" customWidth="1"/>
    <col min="4615" max="4615" width="7.28515625" style="7" customWidth="1"/>
    <col min="4616" max="4616" width="11.7109375" style="7" customWidth="1"/>
    <col min="4617" max="4617" width="3.5703125" style="7" bestFit="1" customWidth="1"/>
    <col min="4618" max="4618" width="34" style="7" customWidth="1"/>
    <col min="4619" max="4619" width="2.85546875" style="7" customWidth="1"/>
    <col min="4620" max="4620" width="10.42578125" style="7" customWidth="1"/>
    <col min="4621" max="4621" width="2.85546875" style="7" customWidth="1"/>
    <col min="4622" max="4622" width="10.42578125" style="7" customWidth="1"/>
    <col min="4623" max="4623" width="2.28515625" style="7" customWidth="1"/>
    <col min="4624" max="4853" width="10.42578125" style="7"/>
    <col min="4854" max="4854" width="6.140625" style="7" bestFit="1" customWidth="1"/>
    <col min="4855" max="4855" width="4.85546875" style="7" bestFit="1" customWidth="1"/>
    <col min="4856" max="4856" width="12.140625" style="7" bestFit="1" customWidth="1"/>
    <col min="4857" max="4857" width="9.5703125" style="7" bestFit="1" customWidth="1"/>
    <col min="4858" max="4858" width="3.28515625" style="7" customWidth="1"/>
    <col min="4859" max="4859" width="7.28515625" style="7" bestFit="1" customWidth="1"/>
    <col min="4860" max="4860" width="9.5703125" style="7" bestFit="1" customWidth="1"/>
    <col min="4861" max="4861" width="10.7109375" style="7" bestFit="1" customWidth="1"/>
    <col min="4862" max="4862" width="2.28515625" style="7" customWidth="1"/>
    <col min="4863" max="4863" width="9.7109375" style="7" bestFit="1" customWidth="1"/>
    <col min="4864" max="4864" width="3.28515625" style="7" customWidth="1"/>
    <col min="4865" max="4865" width="9.85546875" style="7" bestFit="1" customWidth="1"/>
    <col min="4866" max="4866" width="9.28515625" style="7" bestFit="1" customWidth="1"/>
    <col min="4867" max="4867" width="4.85546875" style="7" bestFit="1" customWidth="1"/>
    <col min="4868" max="4868" width="10.28515625" style="7" bestFit="1" customWidth="1"/>
    <col min="4869" max="4870" width="2.28515625" style="7" customWidth="1"/>
    <col min="4871" max="4871" width="7.28515625" style="7" customWidth="1"/>
    <col min="4872" max="4872" width="11.7109375" style="7" customWidth="1"/>
    <col min="4873" max="4873" width="3.5703125" style="7" bestFit="1" customWidth="1"/>
    <col min="4874" max="4874" width="34" style="7" customWidth="1"/>
    <col min="4875" max="4875" width="2.85546875" style="7" customWidth="1"/>
    <col min="4876" max="4876" width="10.42578125" style="7" customWidth="1"/>
    <col min="4877" max="4877" width="2.85546875" style="7" customWidth="1"/>
    <col min="4878" max="4878" width="10.42578125" style="7" customWidth="1"/>
    <col min="4879" max="4879" width="2.28515625" style="7" customWidth="1"/>
    <col min="4880" max="5109" width="10.42578125" style="7"/>
    <col min="5110" max="5110" width="6.140625" style="7" bestFit="1" customWidth="1"/>
    <col min="5111" max="5111" width="4.85546875" style="7" bestFit="1" customWidth="1"/>
    <col min="5112" max="5112" width="12.140625" style="7" bestFit="1" customWidth="1"/>
    <col min="5113" max="5113" width="9.5703125" style="7" bestFit="1" customWidth="1"/>
    <col min="5114" max="5114" width="3.28515625" style="7" customWidth="1"/>
    <col min="5115" max="5115" width="7.28515625" style="7" bestFit="1" customWidth="1"/>
    <col min="5116" max="5116" width="9.5703125" style="7" bestFit="1" customWidth="1"/>
    <col min="5117" max="5117" width="10.7109375" style="7" bestFit="1" customWidth="1"/>
    <col min="5118" max="5118" width="2.28515625" style="7" customWidth="1"/>
    <col min="5119" max="5119" width="9.7109375" style="7" bestFit="1" customWidth="1"/>
    <col min="5120" max="5120" width="3.28515625" style="7" customWidth="1"/>
    <col min="5121" max="5121" width="9.85546875" style="7" bestFit="1" customWidth="1"/>
    <col min="5122" max="5122" width="9.28515625" style="7" bestFit="1" customWidth="1"/>
    <col min="5123" max="5123" width="4.85546875" style="7" bestFit="1" customWidth="1"/>
    <col min="5124" max="5124" width="10.28515625" style="7" bestFit="1" customWidth="1"/>
    <col min="5125" max="5126" width="2.28515625" style="7" customWidth="1"/>
    <col min="5127" max="5127" width="7.28515625" style="7" customWidth="1"/>
    <col min="5128" max="5128" width="11.7109375" style="7" customWidth="1"/>
    <col min="5129" max="5129" width="3.5703125" style="7" bestFit="1" customWidth="1"/>
    <col min="5130" max="5130" width="34" style="7" customWidth="1"/>
    <col min="5131" max="5131" width="2.85546875" style="7" customWidth="1"/>
    <col min="5132" max="5132" width="10.42578125" style="7" customWidth="1"/>
    <col min="5133" max="5133" width="2.85546875" style="7" customWidth="1"/>
    <col min="5134" max="5134" width="10.42578125" style="7" customWidth="1"/>
    <col min="5135" max="5135" width="2.28515625" style="7" customWidth="1"/>
    <col min="5136" max="5365" width="10.42578125" style="7"/>
    <col min="5366" max="5366" width="6.140625" style="7" bestFit="1" customWidth="1"/>
    <col min="5367" max="5367" width="4.85546875" style="7" bestFit="1" customWidth="1"/>
    <col min="5368" max="5368" width="12.140625" style="7" bestFit="1" customWidth="1"/>
    <col min="5369" max="5369" width="9.5703125" style="7" bestFit="1" customWidth="1"/>
    <col min="5370" max="5370" width="3.28515625" style="7" customWidth="1"/>
    <col min="5371" max="5371" width="7.28515625" style="7" bestFit="1" customWidth="1"/>
    <col min="5372" max="5372" width="9.5703125" style="7" bestFit="1" customWidth="1"/>
    <col min="5373" max="5373" width="10.7109375" style="7" bestFit="1" customWidth="1"/>
    <col min="5374" max="5374" width="2.28515625" style="7" customWidth="1"/>
    <col min="5375" max="5375" width="9.7109375" style="7" bestFit="1" customWidth="1"/>
    <col min="5376" max="5376" width="3.28515625" style="7" customWidth="1"/>
    <col min="5377" max="5377" width="9.85546875" style="7" bestFit="1" customWidth="1"/>
    <col min="5378" max="5378" width="9.28515625" style="7" bestFit="1" customWidth="1"/>
    <col min="5379" max="5379" width="4.85546875" style="7" bestFit="1" customWidth="1"/>
    <col min="5380" max="5380" width="10.28515625" style="7" bestFit="1" customWidth="1"/>
    <col min="5381" max="5382" width="2.28515625" style="7" customWidth="1"/>
    <col min="5383" max="5383" width="7.28515625" style="7" customWidth="1"/>
    <col min="5384" max="5384" width="11.7109375" style="7" customWidth="1"/>
    <col min="5385" max="5385" width="3.5703125" style="7" bestFit="1" customWidth="1"/>
    <col min="5386" max="5386" width="34" style="7" customWidth="1"/>
    <col min="5387" max="5387" width="2.85546875" style="7" customWidth="1"/>
    <col min="5388" max="5388" width="10.42578125" style="7" customWidth="1"/>
    <col min="5389" max="5389" width="2.85546875" style="7" customWidth="1"/>
    <col min="5390" max="5390" width="10.42578125" style="7" customWidth="1"/>
    <col min="5391" max="5391" width="2.28515625" style="7" customWidth="1"/>
    <col min="5392" max="5621" width="10.42578125" style="7"/>
    <col min="5622" max="5622" width="6.140625" style="7" bestFit="1" customWidth="1"/>
    <col min="5623" max="5623" width="4.85546875" style="7" bestFit="1" customWidth="1"/>
    <col min="5624" max="5624" width="12.140625" style="7" bestFit="1" customWidth="1"/>
    <col min="5625" max="5625" width="9.5703125" style="7" bestFit="1" customWidth="1"/>
    <col min="5626" max="5626" width="3.28515625" style="7" customWidth="1"/>
    <col min="5627" max="5627" width="7.28515625" style="7" bestFit="1" customWidth="1"/>
    <col min="5628" max="5628" width="9.5703125" style="7" bestFit="1" customWidth="1"/>
    <col min="5629" max="5629" width="10.7109375" style="7" bestFit="1" customWidth="1"/>
    <col min="5630" max="5630" width="2.28515625" style="7" customWidth="1"/>
    <col min="5631" max="5631" width="9.7109375" style="7" bestFit="1" customWidth="1"/>
    <col min="5632" max="5632" width="3.28515625" style="7" customWidth="1"/>
    <col min="5633" max="5633" width="9.85546875" style="7" bestFit="1" customWidth="1"/>
    <col min="5634" max="5634" width="9.28515625" style="7" bestFit="1" customWidth="1"/>
    <col min="5635" max="5635" width="4.85546875" style="7" bestFit="1" customWidth="1"/>
    <col min="5636" max="5636" width="10.28515625" style="7" bestFit="1" customWidth="1"/>
    <col min="5637" max="5638" width="2.28515625" style="7" customWidth="1"/>
    <col min="5639" max="5639" width="7.28515625" style="7" customWidth="1"/>
    <col min="5640" max="5640" width="11.7109375" style="7" customWidth="1"/>
    <col min="5641" max="5641" width="3.5703125" style="7" bestFit="1" customWidth="1"/>
    <col min="5642" max="5642" width="34" style="7" customWidth="1"/>
    <col min="5643" max="5643" width="2.85546875" style="7" customWidth="1"/>
    <col min="5644" max="5644" width="10.42578125" style="7" customWidth="1"/>
    <col min="5645" max="5645" width="2.85546875" style="7" customWidth="1"/>
    <col min="5646" max="5646" width="10.42578125" style="7" customWidth="1"/>
    <col min="5647" max="5647" width="2.28515625" style="7" customWidth="1"/>
    <col min="5648" max="5877" width="10.42578125" style="7"/>
    <col min="5878" max="5878" width="6.140625" style="7" bestFit="1" customWidth="1"/>
    <col min="5879" max="5879" width="4.85546875" style="7" bestFit="1" customWidth="1"/>
    <col min="5880" max="5880" width="12.140625" style="7" bestFit="1" customWidth="1"/>
    <col min="5881" max="5881" width="9.5703125" style="7" bestFit="1" customWidth="1"/>
    <col min="5882" max="5882" width="3.28515625" style="7" customWidth="1"/>
    <col min="5883" max="5883" width="7.28515625" style="7" bestFit="1" customWidth="1"/>
    <col min="5884" max="5884" width="9.5703125" style="7" bestFit="1" customWidth="1"/>
    <col min="5885" max="5885" width="10.7109375" style="7" bestFit="1" customWidth="1"/>
    <col min="5886" max="5886" width="2.28515625" style="7" customWidth="1"/>
    <col min="5887" max="5887" width="9.7109375" style="7" bestFit="1" customWidth="1"/>
    <col min="5888" max="5888" width="3.28515625" style="7" customWidth="1"/>
    <col min="5889" max="5889" width="9.85546875" style="7" bestFit="1" customWidth="1"/>
    <col min="5890" max="5890" width="9.28515625" style="7" bestFit="1" customWidth="1"/>
    <col min="5891" max="5891" width="4.85546875" style="7" bestFit="1" customWidth="1"/>
    <col min="5892" max="5892" width="10.28515625" style="7" bestFit="1" customWidth="1"/>
    <col min="5893" max="5894" width="2.28515625" style="7" customWidth="1"/>
    <col min="5895" max="5895" width="7.28515625" style="7" customWidth="1"/>
    <col min="5896" max="5896" width="11.7109375" style="7" customWidth="1"/>
    <col min="5897" max="5897" width="3.5703125" style="7" bestFit="1" customWidth="1"/>
    <col min="5898" max="5898" width="34" style="7" customWidth="1"/>
    <col min="5899" max="5899" width="2.85546875" style="7" customWidth="1"/>
    <col min="5900" max="5900" width="10.42578125" style="7" customWidth="1"/>
    <col min="5901" max="5901" width="2.85546875" style="7" customWidth="1"/>
    <col min="5902" max="5902" width="10.42578125" style="7" customWidth="1"/>
    <col min="5903" max="5903" width="2.28515625" style="7" customWidth="1"/>
    <col min="5904" max="6133" width="10.42578125" style="7"/>
    <col min="6134" max="6134" width="6.140625" style="7" bestFit="1" customWidth="1"/>
    <col min="6135" max="6135" width="4.85546875" style="7" bestFit="1" customWidth="1"/>
    <col min="6136" max="6136" width="12.140625" style="7" bestFit="1" customWidth="1"/>
    <col min="6137" max="6137" width="9.5703125" style="7" bestFit="1" customWidth="1"/>
    <col min="6138" max="6138" width="3.28515625" style="7" customWidth="1"/>
    <col min="6139" max="6139" width="7.28515625" style="7" bestFit="1" customWidth="1"/>
    <col min="6140" max="6140" width="9.5703125" style="7" bestFit="1" customWidth="1"/>
    <col min="6141" max="6141" width="10.7109375" style="7" bestFit="1" customWidth="1"/>
    <col min="6142" max="6142" width="2.28515625" style="7" customWidth="1"/>
    <col min="6143" max="6143" width="9.7109375" style="7" bestFit="1" customWidth="1"/>
    <col min="6144" max="6144" width="3.28515625" style="7" customWidth="1"/>
    <col min="6145" max="6145" width="9.85546875" style="7" bestFit="1" customWidth="1"/>
    <col min="6146" max="6146" width="9.28515625" style="7" bestFit="1" customWidth="1"/>
    <col min="6147" max="6147" width="4.85546875" style="7" bestFit="1" customWidth="1"/>
    <col min="6148" max="6148" width="10.28515625" style="7" bestFit="1" customWidth="1"/>
    <col min="6149" max="6150" width="2.28515625" style="7" customWidth="1"/>
    <col min="6151" max="6151" width="7.28515625" style="7" customWidth="1"/>
    <col min="6152" max="6152" width="11.7109375" style="7" customWidth="1"/>
    <col min="6153" max="6153" width="3.5703125" style="7" bestFit="1" customWidth="1"/>
    <col min="6154" max="6154" width="34" style="7" customWidth="1"/>
    <col min="6155" max="6155" width="2.85546875" style="7" customWidth="1"/>
    <col min="6156" max="6156" width="10.42578125" style="7" customWidth="1"/>
    <col min="6157" max="6157" width="2.85546875" style="7" customWidth="1"/>
    <col min="6158" max="6158" width="10.42578125" style="7" customWidth="1"/>
    <col min="6159" max="6159" width="2.28515625" style="7" customWidth="1"/>
    <col min="6160" max="6389" width="10.42578125" style="7"/>
    <col min="6390" max="6390" width="6.140625" style="7" bestFit="1" customWidth="1"/>
    <col min="6391" max="6391" width="4.85546875" style="7" bestFit="1" customWidth="1"/>
    <col min="6392" max="6392" width="12.140625" style="7" bestFit="1" customWidth="1"/>
    <col min="6393" max="6393" width="9.5703125" style="7" bestFit="1" customWidth="1"/>
    <col min="6394" max="6394" width="3.28515625" style="7" customWidth="1"/>
    <col min="6395" max="6395" width="7.28515625" style="7" bestFit="1" customWidth="1"/>
    <col min="6396" max="6396" width="9.5703125" style="7" bestFit="1" customWidth="1"/>
    <col min="6397" max="6397" width="10.7109375" style="7" bestFit="1" customWidth="1"/>
    <col min="6398" max="6398" width="2.28515625" style="7" customWidth="1"/>
    <col min="6399" max="6399" width="9.7109375" style="7" bestFit="1" customWidth="1"/>
    <col min="6400" max="6400" width="3.28515625" style="7" customWidth="1"/>
    <col min="6401" max="6401" width="9.85546875" style="7" bestFit="1" customWidth="1"/>
    <col min="6402" max="6402" width="9.28515625" style="7" bestFit="1" customWidth="1"/>
    <col min="6403" max="6403" width="4.85546875" style="7" bestFit="1" customWidth="1"/>
    <col min="6404" max="6404" width="10.28515625" style="7" bestFit="1" customWidth="1"/>
    <col min="6405" max="6406" width="2.28515625" style="7" customWidth="1"/>
    <col min="6407" max="6407" width="7.28515625" style="7" customWidth="1"/>
    <col min="6408" max="6408" width="11.7109375" style="7" customWidth="1"/>
    <col min="6409" max="6409" width="3.5703125" style="7" bestFit="1" customWidth="1"/>
    <col min="6410" max="6410" width="34" style="7" customWidth="1"/>
    <col min="6411" max="6411" width="2.85546875" style="7" customWidth="1"/>
    <col min="6412" max="6412" width="10.42578125" style="7" customWidth="1"/>
    <col min="6413" max="6413" width="2.85546875" style="7" customWidth="1"/>
    <col min="6414" max="6414" width="10.42578125" style="7" customWidth="1"/>
    <col min="6415" max="6415" width="2.28515625" style="7" customWidth="1"/>
    <col min="6416" max="6645" width="10.42578125" style="7"/>
    <col min="6646" max="6646" width="6.140625" style="7" bestFit="1" customWidth="1"/>
    <col min="6647" max="6647" width="4.85546875" style="7" bestFit="1" customWidth="1"/>
    <col min="6648" max="6648" width="12.140625" style="7" bestFit="1" customWidth="1"/>
    <col min="6649" max="6649" width="9.5703125" style="7" bestFit="1" customWidth="1"/>
    <col min="6650" max="6650" width="3.28515625" style="7" customWidth="1"/>
    <col min="6651" max="6651" width="7.28515625" style="7" bestFit="1" customWidth="1"/>
    <col min="6652" max="6652" width="9.5703125" style="7" bestFit="1" customWidth="1"/>
    <col min="6653" max="6653" width="10.7109375" style="7" bestFit="1" customWidth="1"/>
    <col min="6654" max="6654" width="2.28515625" style="7" customWidth="1"/>
    <col min="6655" max="6655" width="9.7109375" style="7" bestFit="1" customWidth="1"/>
    <col min="6656" max="6656" width="3.28515625" style="7" customWidth="1"/>
    <col min="6657" max="6657" width="9.85546875" style="7" bestFit="1" customWidth="1"/>
    <col min="6658" max="6658" width="9.28515625" style="7" bestFit="1" customWidth="1"/>
    <col min="6659" max="6659" width="4.85546875" style="7" bestFit="1" customWidth="1"/>
    <col min="6660" max="6660" width="10.28515625" style="7" bestFit="1" customWidth="1"/>
    <col min="6661" max="6662" width="2.28515625" style="7" customWidth="1"/>
    <col min="6663" max="6663" width="7.28515625" style="7" customWidth="1"/>
    <col min="6664" max="6664" width="11.7109375" style="7" customWidth="1"/>
    <col min="6665" max="6665" width="3.5703125" style="7" bestFit="1" customWidth="1"/>
    <col min="6666" max="6666" width="34" style="7" customWidth="1"/>
    <col min="6667" max="6667" width="2.85546875" style="7" customWidth="1"/>
    <col min="6668" max="6668" width="10.42578125" style="7" customWidth="1"/>
    <col min="6669" max="6669" width="2.85546875" style="7" customWidth="1"/>
    <col min="6670" max="6670" width="10.42578125" style="7" customWidth="1"/>
    <col min="6671" max="6671" width="2.28515625" style="7" customWidth="1"/>
    <col min="6672" max="6901" width="10.42578125" style="7"/>
    <col min="6902" max="6902" width="6.140625" style="7" bestFit="1" customWidth="1"/>
    <col min="6903" max="6903" width="4.85546875" style="7" bestFit="1" customWidth="1"/>
    <col min="6904" max="6904" width="12.140625" style="7" bestFit="1" customWidth="1"/>
    <col min="6905" max="6905" width="9.5703125" style="7" bestFit="1" customWidth="1"/>
    <col min="6906" max="6906" width="3.28515625" style="7" customWidth="1"/>
    <col min="6907" max="6907" width="7.28515625" style="7" bestFit="1" customWidth="1"/>
    <col min="6908" max="6908" width="9.5703125" style="7" bestFit="1" customWidth="1"/>
    <col min="6909" max="6909" width="10.7109375" style="7" bestFit="1" customWidth="1"/>
    <col min="6910" max="6910" width="2.28515625" style="7" customWidth="1"/>
    <col min="6911" max="6911" width="9.7109375" style="7" bestFit="1" customWidth="1"/>
    <col min="6912" max="6912" width="3.28515625" style="7" customWidth="1"/>
    <col min="6913" max="6913" width="9.85546875" style="7" bestFit="1" customWidth="1"/>
    <col min="6914" max="6914" width="9.28515625" style="7" bestFit="1" customWidth="1"/>
    <col min="6915" max="6915" width="4.85546875" style="7" bestFit="1" customWidth="1"/>
    <col min="6916" max="6916" width="10.28515625" style="7" bestFit="1" customWidth="1"/>
    <col min="6917" max="6918" width="2.28515625" style="7" customWidth="1"/>
    <col min="6919" max="6919" width="7.28515625" style="7" customWidth="1"/>
    <col min="6920" max="6920" width="11.7109375" style="7" customWidth="1"/>
    <col min="6921" max="6921" width="3.5703125" style="7" bestFit="1" customWidth="1"/>
    <col min="6922" max="6922" width="34" style="7" customWidth="1"/>
    <col min="6923" max="6923" width="2.85546875" style="7" customWidth="1"/>
    <col min="6924" max="6924" width="10.42578125" style="7" customWidth="1"/>
    <col min="6925" max="6925" width="2.85546875" style="7" customWidth="1"/>
    <col min="6926" max="6926" width="10.42578125" style="7" customWidth="1"/>
    <col min="6927" max="6927" width="2.28515625" style="7" customWidth="1"/>
    <col min="6928" max="7157" width="10.42578125" style="7"/>
    <col min="7158" max="7158" width="6.140625" style="7" bestFit="1" customWidth="1"/>
    <col min="7159" max="7159" width="4.85546875" style="7" bestFit="1" customWidth="1"/>
    <col min="7160" max="7160" width="12.140625" style="7" bestFit="1" customWidth="1"/>
    <col min="7161" max="7161" width="9.5703125" style="7" bestFit="1" customWidth="1"/>
    <col min="7162" max="7162" width="3.28515625" style="7" customWidth="1"/>
    <col min="7163" max="7163" width="7.28515625" style="7" bestFit="1" customWidth="1"/>
    <col min="7164" max="7164" width="9.5703125" style="7" bestFit="1" customWidth="1"/>
    <col min="7165" max="7165" width="10.7109375" style="7" bestFit="1" customWidth="1"/>
    <col min="7166" max="7166" width="2.28515625" style="7" customWidth="1"/>
    <col min="7167" max="7167" width="9.7109375" style="7" bestFit="1" customWidth="1"/>
    <col min="7168" max="7168" width="3.28515625" style="7" customWidth="1"/>
    <col min="7169" max="7169" width="9.85546875" style="7" bestFit="1" customWidth="1"/>
    <col min="7170" max="7170" width="9.28515625" style="7" bestFit="1" customWidth="1"/>
    <col min="7171" max="7171" width="4.85546875" style="7" bestFit="1" customWidth="1"/>
    <col min="7172" max="7172" width="10.28515625" style="7" bestFit="1" customWidth="1"/>
    <col min="7173" max="7174" width="2.28515625" style="7" customWidth="1"/>
    <col min="7175" max="7175" width="7.28515625" style="7" customWidth="1"/>
    <col min="7176" max="7176" width="11.7109375" style="7" customWidth="1"/>
    <col min="7177" max="7177" width="3.5703125" style="7" bestFit="1" customWidth="1"/>
    <col min="7178" max="7178" width="34" style="7" customWidth="1"/>
    <col min="7179" max="7179" width="2.85546875" style="7" customWidth="1"/>
    <col min="7180" max="7180" width="10.42578125" style="7" customWidth="1"/>
    <col min="7181" max="7181" width="2.85546875" style="7" customWidth="1"/>
    <col min="7182" max="7182" width="10.42578125" style="7" customWidth="1"/>
    <col min="7183" max="7183" width="2.28515625" style="7" customWidth="1"/>
    <col min="7184" max="7413" width="10.42578125" style="7"/>
    <col min="7414" max="7414" width="6.140625" style="7" bestFit="1" customWidth="1"/>
    <col min="7415" max="7415" width="4.85546875" style="7" bestFit="1" customWidth="1"/>
    <col min="7416" max="7416" width="12.140625" style="7" bestFit="1" customWidth="1"/>
    <col min="7417" max="7417" width="9.5703125" style="7" bestFit="1" customWidth="1"/>
    <col min="7418" max="7418" width="3.28515625" style="7" customWidth="1"/>
    <col min="7419" max="7419" width="7.28515625" style="7" bestFit="1" customWidth="1"/>
    <col min="7420" max="7420" width="9.5703125" style="7" bestFit="1" customWidth="1"/>
    <col min="7421" max="7421" width="10.7109375" style="7" bestFit="1" customWidth="1"/>
    <col min="7422" max="7422" width="2.28515625" style="7" customWidth="1"/>
    <col min="7423" max="7423" width="9.7109375" style="7" bestFit="1" customWidth="1"/>
    <col min="7424" max="7424" width="3.28515625" style="7" customWidth="1"/>
    <col min="7425" max="7425" width="9.85546875" style="7" bestFit="1" customWidth="1"/>
    <col min="7426" max="7426" width="9.28515625" style="7" bestFit="1" customWidth="1"/>
    <col min="7427" max="7427" width="4.85546875" style="7" bestFit="1" customWidth="1"/>
    <col min="7428" max="7428" width="10.28515625" style="7" bestFit="1" customWidth="1"/>
    <col min="7429" max="7430" width="2.28515625" style="7" customWidth="1"/>
    <col min="7431" max="7431" width="7.28515625" style="7" customWidth="1"/>
    <col min="7432" max="7432" width="11.7109375" style="7" customWidth="1"/>
    <col min="7433" max="7433" width="3.5703125" style="7" bestFit="1" customWidth="1"/>
    <col min="7434" max="7434" width="34" style="7" customWidth="1"/>
    <col min="7435" max="7435" width="2.85546875" style="7" customWidth="1"/>
    <col min="7436" max="7436" width="10.42578125" style="7" customWidth="1"/>
    <col min="7437" max="7437" width="2.85546875" style="7" customWidth="1"/>
    <col min="7438" max="7438" width="10.42578125" style="7" customWidth="1"/>
    <col min="7439" max="7439" width="2.28515625" style="7" customWidth="1"/>
    <col min="7440" max="7669" width="10.42578125" style="7"/>
    <col min="7670" max="7670" width="6.140625" style="7" bestFit="1" customWidth="1"/>
    <col min="7671" max="7671" width="4.85546875" style="7" bestFit="1" customWidth="1"/>
    <col min="7672" max="7672" width="12.140625" style="7" bestFit="1" customWidth="1"/>
    <col min="7673" max="7673" width="9.5703125" style="7" bestFit="1" customWidth="1"/>
    <col min="7674" max="7674" width="3.28515625" style="7" customWidth="1"/>
    <col min="7675" max="7675" width="7.28515625" style="7" bestFit="1" customWidth="1"/>
    <col min="7676" max="7676" width="9.5703125" style="7" bestFit="1" customWidth="1"/>
    <col min="7677" max="7677" width="10.7109375" style="7" bestFit="1" customWidth="1"/>
    <col min="7678" max="7678" width="2.28515625" style="7" customWidth="1"/>
    <col min="7679" max="7679" width="9.7109375" style="7" bestFit="1" customWidth="1"/>
    <col min="7680" max="7680" width="3.28515625" style="7" customWidth="1"/>
    <col min="7681" max="7681" width="9.85546875" style="7" bestFit="1" customWidth="1"/>
    <col min="7682" max="7682" width="9.28515625" style="7" bestFit="1" customWidth="1"/>
    <col min="7683" max="7683" width="4.85546875" style="7" bestFit="1" customWidth="1"/>
    <col min="7684" max="7684" width="10.28515625" style="7" bestFit="1" customWidth="1"/>
    <col min="7685" max="7686" width="2.28515625" style="7" customWidth="1"/>
    <col min="7687" max="7687" width="7.28515625" style="7" customWidth="1"/>
    <col min="7688" max="7688" width="11.7109375" style="7" customWidth="1"/>
    <col min="7689" max="7689" width="3.5703125" style="7" bestFit="1" customWidth="1"/>
    <col min="7690" max="7690" width="34" style="7" customWidth="1"/>
    <col min="7691" max="7691" width="2.85546875" style="7" customWidth="1"/>
    <col min="7692" max="7692" width="10.42578125" style="7" customWidth="1"/>
    <col min="7693" max="7693" width="2.85546875" style="7" customWidth="1"/>
    <col min="7694" max="7694" width="10.42578125" style="7" customWidth="1"/>
    <col min="7695" max="7695" width="2.28515625" style="7" customWidth="1"/>
    <col min="7696" max="7925" width="10.42578125" style="7"/>
    <col min="7926" max="7926" width="6.140625" style="7" bestFit="1" customWidth="1"/>
    <col min="7927" max="7927" width="4.85546875" style="7" bestFit="1" customWidth="1"/>
    <col min="7928" max="7928" width="12.140625" style="7" bestFit="1" customWidth="1"/>
    <col min="7929" max="7929" width="9.5703125" style="7" bestFit="1" customWidth="1"/>
    <col min="7930" max="7930" width="3.28515625" style="7" customWidth="1"/>
    <col min="7931" max="7931" width="7.28515625" style="7" bestFit="1" customWidth="1"/>
    <col min="7932" max="7932" width="9.5703125" style="7" bestFit="1" customWidth="1"/>
    <col min="7933" max="7933" width="10.7109375" style="7" bestFit="1" customWidth="1"/>
    <col min="7934" max="7934" width="2.28515625" style="7" customWidth="1"/>
    <col min="7935" max="7935" width="9.7109375" style="7" bestFit="1" customWidth="1"/>
    <col min="7936" max="7936" width="3.28515625" style="7" customWidth="1"/>
    <col min="7937" max="7937" width="9.85546875" style="7" bestFit="1" customWidth="1"/>
    <col min="7938" max="7938" width="9.28515625" style="7" bestFit="1" customWidth="1"/>
    <col min="7939" max="7939" width="4.85546875" style="7" bestFit="1" customWidth="1"/>
    <col min="7940" max="7940" width="10.28515625" style="7" bestFit="1" customWidth="1"/>
    <col min="7941" max="7942" width="2.28515625" style="7" customWidth="1"/>
    <col min="7943" max="7943" width="7.28515625" style="7" customWidth="1"/>
    <col min="7944" max="7944" width="11.7109375" style="7" customWidth="1"/>
    <col min="7945" max="7945" width="3.5703125" style="7" bestFit="1" customWidth="1"/>
    <col min="7946" max="7946" width="34" style="7" customWidth="1"/>
    <col min="7947" max="7947" width="2.85546875" style="7" customWidth="1"/>
    <col min="7948" max="7948" width="10.42578125" style="7" customWidth="1"/>
    <col min="7949" max="7949" width="2.85546875" style="7" customWidth="1"/>
    <col min="7950" max="7950" width="10.42578125" style="7" customWidth="1"/>
    <col min="7951" max="7951" width="2.28515625" style="7" customWidth="1"/>
    <col min="7952" max="8181" width="10.42578125" style="7"/>
    <col min="8182" max="8182" width="6.140625" style="7" bestFit="1" customWidth="1"/>
    <col min="8183" max="8183" width="4.85546875" style="7" bestFit="1" customWidth="1"/>
    <col min="8184" max="8184" width="12.140625" style="7" bestFit="1" customWidth="1"/>
    <col min="8185" max="8185" width="9.5703125" style="7" bestFit="1" customWidth="1"/>
    <col min="8186" max="8186" width="3.28515625" style="7" customWidth="1"/>
    <col min="8187" max="8187" width="7.28515625" style="7" bestFit="1" customWidth="1"/>
    <col min="8188" max="8188" width="9.5703125" style="7" bestFit="1" customWidth="1"/>
    <col min="8189" max="8189" width="10.7109375" style="7" bestFit="1" customWidth="1"/>
    <col min="8190" max="8190" width="2.28515625" style="7" customWidth="1"/>
    <col min="8191" max="8191" width="9.7109375" style="7" bestFit="1" customWidth="1"/>
    <col min="8192" max="8192" width="3.28515625" style="7" customWidth="1"/>
    <col min="8193" max="8193" width="9.85546875" style="7" bestFit="1" customWidth="1"/>
    <col min="8194" max="8194" width="9.28515625" style="7" bestFit="1" customWidth="1"/>
    <col min="8195" max="8195" width="4.85546875" style="7" bestFit="1" customWidth="1"/>
    <col min="8196" max="8196" width="10.28515625" style="7" bestFit="1" customWidth="1"/>
    <col min="8197" max="8198" width="2.28515625" style="7" customWidth="1"/>
    <col min="8199" max="8199" width="7.28515625" style="7" customWidth="1"/>
    <col min="8200" max="8200" width="11.7109375" style="7" customWidth="1"/>
    <col min="8201" max="8201" width="3.5703125" style="7" bestFit="1" customWidth="1"/>
    <col min="8202" max="8202" width="34" style="7" customWidth="1"/>
    <col min="8203" max="8203" width="2.85546875" style="7" customWidth="1"/>
    <col min="8204" max="8204" width="10.42578125" style="7" customWidth="1"/>
    <col min="8205" max="8205" width="2.85546875" style="7" customWidth="1"/>
    <col min="8206" max="8206" width="10.42578125" style="7" customWidth="1"/>
    <col min="8207" max="8207" width="2.28515625" style="7" customWidth="1"/>
    <col min="8208" max="8437" width="10.42578125" style="7"/>
    <col min="8438" max="8438" width="6.140625" style="7" bestFit="1" customWidth="1"/>
    <col min="8439" max="8439" width="4.85546875" style="7" bestFit="1" customWidth="1"/>
    <col min="8440" max="8440" width="12.140625" style="7" bestFit="1" customWidth="1"/>
    <col min="8441" max="8441" width="9.5703125" style="7" bestFit="1" customWidth="1"/>
    <col min="8442" max="8442" width="3.28515625" style="7" customWidth="1"/>
    <col min="8443" max="8443" width="7.28515625" style="7" bestFit="1" customWidth="1"/>
    <col min="8444" max="8444" width="9.5703125" style="7" bestFit="1" customWidth="1"/>
    <col min="8445" max="8445" width="10.7109375" style="7" bestFit="1" customWidth="1"/>
    <col min="8446" max="8446" width="2.28515625" style="7" customWidth="1"/>
    <col min="8447" max="8447" width="9.7109375" style="7" bestFit="1" customWidth="1"/>
    <col min="8448" max="8448" width="3.28515625" style="7" customWidth="1"/>
    <col min="8449" max="8449" width="9.85546875" style="7" bestFit="1" customWidth="1"/>
    <col min="8450" max="8450" width="9.28515625" style="7" bestFit="1" customWidth="1"/>
    <col min="8451" max="8451" width="4.85546875" style="7" bestFit="1" customWidth="1"/>
    <col min="8452" max="8452" width="10.28515625" style="7" bestFit="1" customWidth="1"/>
    <col min="8453" max="8454" width="2.28515625" style="7" customWidth="1"/>
    <col min="8455" max="8455" width="7.28515625" style="7" customWidth="1"/>
    <col min="8456" max="8456" width="11.7109375" style="7" customWidth="1"/>
    <col min="8457" max="8457" width="3.5703125" style="7" bestFit="1" customWidth="1"/>
    <col min="8458" max="8458" width="34" style="7" customWidth="1"/>
    <col min="8459" max="8459" width="2.85546875" style="7" customWidth="1"/>
    <col min="8460" max="8460" width="10.42578125" style="7" customWidth="1"/>
    <col min="8461" max="8461" width="2.85546875" style="7" customWidth="1"/>
    <col min="8462" max="8462" width="10.42578125" style="7" customWidth="1"/>
    <col min="8463" max="8463" width="2.28515625" style="7" customWidth="1"/>
    <col min="8464" max="8693" width="10.42578125" style="7"/>
    <col min="8694" max="8694" width="6.140625" style="7" bestFit="1" customWidth="1"/>
    <col min="8695" max="8695" width="4.85546875" style="7" bestFit="1" customWidth="1"/>
    <col min="8696" max="8696" width="12.140625" style="7" bestFit="1" customWidth="1"/>
    <col min="8697" max="8697" width="9.5703125" style="7" bestFit="1" customWidth="1"/>
    <col min="8698" max="8698" width="3.28515625" style="7" customWidth="1"/>
    <col min="8699" max="8699" width="7.28515625" style="7" bestFit="1" customWidth="1"/>
    <col min="8700" max="8700" width="9.5703125" style="7" bestFit="1" customWidth="1"/>
    <col min="8701" max="8701" width="10.7109375" style="7" bestFit="1" customWidth="1"/>
    <col min="8702" max="8702" width="2.28515625" style="7" customWidth="1"/>
    <col min="8703" max="8703" width="9.7109375" style="7" bestFit="1" customWidth="1"/>
    <col min="8704" max="8704" width="3.28515625" style="7" customWidth="1"/>
    <col min="8705" max="8705" width="9.85546875" style="7" bestFit="1" customWidth="1"/>
    <col min="8706" max="8706" width="9.28515625" style="7" bestFit="1" customWidth="1"/>
    <col min="8707" max="8707" width="4.85546875" style="7" bestFit="1" customWidth="1"/>
    <col min="8708" max="8708" width="10.28515625" style="7" bestFit="1" customWidth="1"/>
    <col min="8709" max="8710" width="2.28515625" style="7" customWidth="1"/>
    <col min="8711" max="8711" width="7.28515625" style="7" customWidth="1"/>
    <col min="8712" max="8712" width="11.7109375" style="7" customWidth="1"/>
    <col min="8713" max="8713" width="3.5703125" style="7" bestFit="1" customWidth="1"/>
    <col min="8714" max="8714" width="34" style="7" customWidth="1"/>
    <col min="8715" max="8715" width="2.85546875" style="7" customWidth="1"/>
    <col min="8716" max="8716" width="10.42578125" style="7" customWidth="1"/>
    <col min="8717" max="8717" width="2.85546875" style="7" customWidth="1"/>
    <col min="8718" max="8718" width="10.42578125" style="7" customWidth="1"/>
    <col min="8719" max="8719" width="2.28515625" style="7" customWidth="1"/>
    <col min="8720" max="8949" width="10.42578125" style="7"/>
    <col min="8950" max="8950" width="6.140625" style="7" bestFit="1" customWidth="1"/>
    <col min="8951" max="8951" width="4.85546875" style="7" bestFit="1" customWidth="1"/>
    <col min="8952" max="8952" width="12.140625" style="7" bestFit="1" customWidth="1"/>
    <col min="8953" max="8953" width="9.5703125" style="7" bestFit="1" customWidth="1"/>
    <col min="8954" max="8954" width="3.28515625" style="7" customWidth="1"/>
    <col min="8955" max="8955" width="7.28515625" style="7" bestFit="1" customWidth="1"/>
    <col min="8956" max="8956" width="9.5703125" style="7" bestFit="1" customWidth="1"/>
    <col min="8957" max="8957" width="10.7109375" style="7" bestFit="1" customWidth="1"/>
    <col min="8958" max="8958" width="2.28515625" style="7" customWidth="1"/>
    <col min="8959" max="8959" width="9.7109375" style="7" bestFit="1" customWidth="1"/>
    <col min="8960" max="8960" width="3.28515625" style="7" customWidth="1"/>
    <col min="8961" max="8961" width="9.85546875" style="7" bestFit="1" customWidth="1"/>
    <col min="8962" max="8962" width="9.28515625" style="7" bestFit="1" customWidth="1"/>
    <col min="8963" max="8963" width="4.85546875" style="7" bestFit="1" customWidth="1"/>
    <col min="8964" max="8964" width="10.28515625" style="7" bestFit="1" customWidth="1"/>
    <col min="8965" max="8966" width="2.28515625" style="7" customWidth="1"/>
    <col min="8967" max="8967" width="7.28515625" style="7" customWidth="1"/>
    <col min="8968" max="8968" width="11.7109375" style="7" customWidth="1"/>
    <col min="8969" max="8969" width="3.5703125" style="7" bestFit="1" customWidth="1"/>
    <col min="8970" max="8970" width="34" style="7" customWidth="1"/>
    <col min="8971" max="8971" width="2.85546875" style="7" customWidth="1"/>
    <col min="8972" max="8972" width="10.42578125" style="7" customWidth="1"/>
    <col min="8973" max="8973" width="2.85546875" style="7" customWidth="1"/>
    <col min="8974" max="8974" width="10.42578125" style="7" customWidth="1"/>
    <col min="8975" max="8975" width="2.28515625" style="7" customWidth="1"/>
    <col min="8976" max="9205" width="10.42578125" style="7"/>
    <col min="9206" max="9206" width="6.140625" style="7" bestFit="1" customWidth="1"/>
    <col min="9207" max="9207" width="4.85546875" style="7" bestFit="1" customWidth="1"/>
    <col min="9208" max="9208" width="12.140625" style="7" bestFit="1" customWidth="1"/>
    <col min="9209" max="9209" width="9.5703125" style="7" bestFit="1" customWidth="1"/>
    <col min="9210" max="9210" width="3.28515625" style="7" customWidth="1"/>
    <col min="9211" max="9211" width="7.28515625" style="7" bestFit="1" customWidth="1"/>
    <col min="9212" max="9212" width="9.5703125" style="7" bestFit="1" customWidth="1"/>
    <col min="9213" max="9213" width="10.7109375" style="7" bestFit="1" customWidth="1"/>
    <col min="9214" max="9214" width="2.28515625" style="7" customWidth="1"/>
    <col min="9215" max="9215" width="9.7109375" style="7" bestFit="1" customWidth="1"/>
    <col min="9216" max="9216" width="3.28515625" style="7" customWidth="1"/>
    <col min="9217" max="9217" width="9.85546875" style="7" bestFit="1" customWidth="1"/>
    <col min="9218" max="9218" width="9.28515625" style="7" bestFit="1" customWidth="1"/>
    <col min="9219" max="9219" width="4.85546875" style="7" bestFit="1" customWidth="1"/>
    <col min="9220" max="9220" width="10.28515625" style="7" bestFit="1" customWidth="1"/>
    <col min="9221" max="9222" width="2.28515625" style="7" customWidth="1"/>
    <col min="9223" max="9223" width="7.28515625" style="7" customWidth="1"/>
    <col min="9224" max="9224" width="11.7109375" style="7" customWidth="1"/>
    <col min="9225" max="9225" width="3.5703125" style="7" bestFit="1" customWidth="1"/>
    <col min="9226" max="9226" width="34" style="7" customWidth="1"/>
    <col min="9227" max="9227" width="2.85546875" style="7" customWidth="1"/>
    <col min="9228" max="9228" width="10.42578125" style="7" customWidth="1"/>
    <col min="9229" max="9229" width="2.85546875" style="7" customWidth="1"/>
    <col min="9230" max="9230" width="10.42578125" style="7" customWidth="1"/>
    <col min="9231" max="9231" width="2.28515625" style="7" customWidth="1"/>
    <col min="9232" max="9461" width="10.42578125" style="7"/>
    <col min="9462" max="9462" width="6.140625" style="7" bestFit="1" customWidth="1"/>
    <col min="9463" max="9463" width="4.85546875" style="7" bestFit="1" customWidth="1"/>
    <col min="9464" max="9464" width="12.140625" style="7" bestFit="1" customWidth="1"/>
    <col min="9465" max="9465" width="9.5703125" style="7" bestFit="1" customWidth="1"/>
    <col min="9466" max="9466" width="3.28515625" style="7" customWidth="1"/>
    <col min="9467" max="9467" width="7.28515625" style="7" bestFit="1" customWidth="1"/>
    <col min="9468" max="9468" width="9.5703125" style="7" bestFit="1" customWidth="1"/>
    <col min="9469" max="9469" width="10.7109375" style="7" bestFit="1" customWidth="1"/>
    <col min="9470" max="9470" width="2.28515625" style="7" customWidth="1"/>
    <col min="9471" max="9471" width="9.7109375" style="7" bestFit="1" customWidth="1"/>
    <col min="9472" max="9472" width="3.28515625" style="7" customWidth="1"/>
    <col min="9473" max="9473" width="9.85546875" style="7" bestFit="1" customWidth="1"/>
    <col min="9474" max="9474" width="9.28515625" style="7" bestFit="1" customWidth="1"/>
    <col min="9475" max="9475" width="4.85546875" style="7" bestFit="1" customWidth="1"/>
    <col min="9476" max="9476" width="10.28515625" style="7" bestFit="1" customWidth="1"/>
    <col min="9477" max="9478" width="2.28515625" style="7" customWidth="1"/>
    <col min="9479" max="9479" width="7.28515625" style="7" customWidth="1"/>
    <col min="9480" max="9480" width="11.7109375" style="7" customWidth="1"/>
    <col min="9481" max="9481" width="3.5703125" style="7" bestFit="1" customWidth="1"/>
    <col min="9482" max="9482" width="34" style="7" customWidth="1"/>
    <col min="9483" max="9483" width="2.85546875" style="7" customWidth="1"/>
    <col min="9484" max="9484" width="10.42578125" style="7" customWidth="1"/>
    <col min="9485" max="9485" width="2.85546875" style="7" customWidth="1"/>
    <col min="9486" max="9486" width="10.42578125" style="7" customWidth="1"/>
    <col min="9487" max="9487" width="2.28515625" style="7" customWidth="1"/>
    <col min="9488" max="9717" width="10.42578125" style="7"/>
    <col min="9718" max="9718" width="6.140625" style="7" bestFit="1" customWidth="1"/>
    <col min="9719" max="9719" width="4.85546875" style="7" bestFit="1" customWidth="1"/>
    <col min="9720" max="9720" width="12.140625" style="7" bestFit="1" customWidth="1"/>
    <col min="9721" max="9721" width="9.5703125" style="7" bestFit="1" customWidth="1"/>
    <col min="9722" max="9722" width="3.28515625" style="7" customWidth="1"/>
    <col min="9723" max="9723" width="7.28515625" style="7" bestFit="1" customWidth="1"/>
    <col min="9724" max="9724" width="9.5703125" style="7" bestFit="1" customWidth="1"/>
    <col min="9725" max="9725" width="10.7109375" style="7" bestFit="1" customWidth="1"/>
    <col min="9726" max="9726" width="2.28515625" style="7" customWidth="1"/>
    <col min="9727" max="9727" width="9.7109375" style="7" bestFit="1" customWidth="1"/>
    <col min="9728" max="9728" width="3.28515625" style="7" customWidth="1"/>
    <col min="9729" max="9729" width="9.85546875" style="7" bestFit="1" customWidth="1"/>
    <col min="9730" max="9730" width="9.28515625" style="7" bestFit="1" customWidth="1"/>
    <col min="9731" max="9731" width="4.85546875" style="7" bestFit="1" customWidth="1"/>
    <col min="9732" max="9732" width="10.28515625" style="7" bestFit="1" customWidth="1"/>
    <col min="9733" max="9734" width="2.28515625" style="7" customWidth="1"/>
    <col min="9735" max="9735" width="7.28515625" style="7" customWidth="1"/>
    <col min="9736" max="9736" width="11.7109375" style="7" customWidth="1"/>
    <col min="9737" max="9737" width="3.5703125" style="7" bestFit="1" customWidth="1"/>
    <col min="9738" max="9738" width="34" style="7" customWidth="1"/>
    <col min="9739" max="9739" width="2.85546875" style="7" customWidth="1"/>
    <col min="9740" max="9740" width="10.42578125" style="7" customWidth="1"/>
    <col min="9741" max="9741" width="2.85546875" style="7" customWidth="1"/>
    <col min="9742" max="9742" width="10.42578125" style="7" customWidth="1"/>
    <col min="9743" max="9743" width="2.28515625" style="7" customWidth="1"/>
    <col min="9744" max="9973" width="10.42578125" style="7"/>
    <col min="9974" max="9974" width="6.140625" style="7" bestFit="1" customWidth="1"/>
    <col min="9975" max="9975" width="4.85546875" style="7" bestFit="1" customWidth="1"/>
    <col min="9976" max="9976" width="12.140625" style="7" bestFit="1" customWidth="1"/>
    <col min="9977" max="9977" width="9.5703125" style="7" bestFit="1" customWidth="1"/>
    <col min="9978" max="9978" width="3.28515625" style="7" customWidth="1"/>
    <col min="9979" max="9979" width="7.28515625" style="7" bestFit="1" customWidth="1"/>
    <col min="9980" max="9980" width="9.5703125" style="7" bestFit="1" customWidth="1"/>
    <col min="9981" max="9981" width="10.7109375" style="7" bestFit="1" customWidth="1"/>
    <col min="9982" max="9982" width="2.28515625" style="7" customWidth="1"/>
    <col min="9983" max="9983" width="9.7109375" style="7" bestFit="1" customWidth="1"/>
    <col min="9984" max="9984" width="3.28515625" style="7" customWidth="1"/>
    <col min="9985" max="9985" width="9.85546875" style="7" bestFit="1" customWidth="1"/>
    <col min="9986" max="9986" width="9.28515625" style="7" bestFit="1" customWidth="1"/>
    <col min="9987" max="9987" width="4.85546875" style="7" bestFit="1" customWidth="1"/>
    <col min="9988" max="9988" width="10.28515625" style="7" bestFit="1" customWidth="1"/>
    <col min="9989" max="9990" width="2.28515625" style="7" customWidth="1"/>
    <col min="9991" max="9991" width="7.28515625" style="7" customWidth="1"/>
    <col min="9992" max="9992" width="11.7109375" style="7" customWidth="1"/>
    <col min="9993" max="9993" width="3.5703125" style="7" bestFit="1" customWidth="1"/>
    <col min="9994" max="9994" width="34" style="7" customWidth="1"/>
    <col min="9995" max="9995" width="2.85546875" style="7" customWidth="1"/>
    <col min="9996" max="9996" width="10.42578125" style="7" customWidth="1"/>
    <col min="9997" max="9997" width="2.85546875" style="7" customWidth="1"/>
    <col min="9998" max="9998" width="10.42578125" style="7" customWidth="1"/>
    <col min="9999" max="9999" width="2.28515625" style="7" customWidth="1"/>
    <col min="10000" max="10229" width="10.42578125" style="7"/>
    <col min="10230" max="10230" width="6.140625" style="7" bestFit="1" customWidth="1"/>
    <col min="10231" max="10231" width="4.85546875" style="7" bestFit="1" customWidth="1"/>
    <col min="10232" max="10232" width="12.140625" style="7" bestFit="1" customWidth="1"/>
    <col min="10233" max="10233" width="9.5703125" style="7" bestFit="1" customWidth="1"/>
    <col min="10234" max="10234" width="3.28515625" style="7" customWidth="1"/>
    <col min="10235" max="10235" width="7.28515625" style="7" bestFit="1" customWidth="1"/>
    <col min="10236" max="10236" width="9.5703125" style="7" bestFit="1" customWidth="1"/>
    <col min="10237" max="10237" width="10.7109375" style="7" bestFit="1" customWidth="1"/>
    <col min="10238" max="10238" width="2.28515625" style="7" customWidth="1"/>
    <col min="10239" max="10239" width="9.7109375" style="7" bestFit="1" customWidth="1"/>
    <col min="10240" max="10240" width="3.28515625" style="7" customWidth="1"/>
    <col min="10241" max="10241" width="9.85546875" style="7" bestFit="1" customWidth="1"/>
    <col min="10242" max="10242" width="9.28515625" style="7" bestFit="1" customWidth="1"/>
    <col min="10243" max="10243" width="4.85546875" style="7" bestFit="1" customWidth="1"/>
    <col min="10244" max="10244" width="10.28515625" style="7" bestFit="1" customWidth="1"/>
    <col min="10245" max="10246" width="2.28515625" style="7" customWidth="1"/>
    <col min="10247" max="10247" width="7.28515625" style="7" customWidth="1"/>
    <col min="10248" max="10248" width="11.7109375" style="7" customWidth="1"/>
    <col min="10249" max="10249" width="3.5703125" style="7" bestFit="1" customWidth="1"/>
    <col min="10250" max="10250" width="34" style="7" customWidth="1"/>
    <col min="10251" max="10251" width="2.85546875" style="7" customWidth="1"/>
    <col min="10252" max="10252" width="10.42578125" style="7" customWidth="1"/>
    <col min="10253" max="10253" width="2.85546875" style="7" customWidth="1"/>
    <col min="10254" max="10254" width="10.42578125" style="7" customWidth="1"/>
    <col min="10255" max="10255" width="2.28515625" style="7" customWidth="1"/>
    <col min="10256" max="10485" width="10.42578125" style="7"/>
    <col min="10486" max="10486" width="6.140625" style="7" bestFit="1" customWidth="1"/>
    <col min="10487" max="10487" width="4.85546875" style="7" bestFit="1" customWidth="1"/>
    <col min="10488" max="10488" width="12.140625" style="7" bestFit="1" customWidth="1"/>
    <col min="10489" max="10489" width="9.5703125" style="7" bestFit="1" customWidth="1"/>
    <col min="10490" max="10490" width="3.28515625" style="7" customWidth="1"/>
    <col min="10491" max="10491" width="7.28515625" style="7" bestFit="1" customWidth="1"/>
    <col min="10492" max="10492" width="9.5703125" style="7" bestFit="1" customWidth="1"/>
    <col min="10493" max="10493" width="10.7109375" style="7" bestFit="1" customWidth="1"/>
    <col min="10494" max="10494" width="2.28515625" style="7" customWidth="1"/>
    <col min="10495" max="10495" width="9.7109375" style="7" bestFit="1" customWidth="1"/>
    <col min="10496" max="10496" width="3.28515625" style="7" customWidth="1"/>
    <col min="10497" max="10497" width="9.85546875" style="7" bestFit="1" customWidth="1"/>
    <col min="10498" max="10498" width="9.28515625" style="7" bestFit="1" customWidth="1"/>
    <col min="10499" max="10499" width="4.85546875" style="7" bestFit="1" customWidth="1"/>
    <col min="10500" max="10500" width="10.28515625" style="7" bestFit="1" customWidth="1"/>
    <col min="10501" max="10502" width="2.28515625" style="7" customWidth="1"/>
    <col min="10503" max="10503" width="7.28515625" style="7" customWidth="1"/>
    <col min="10504" max="10504" width="11.7109375" style="7" customWidth="1"/>
    <col min="10505" max="10505" width="3.5703125" style="7" bestFit="1" customWidth="1"/>
    <col min="10506" max="10506" width="34" style="7" customWidth="1"/>
    <col min="10507" max="10507" width="2.85546875" style="7" customWidth="1"/>
    <col min="10508" max="10508" width="10.42578125" style="7" customWidth="1"/>
    <col min="10509" max="10509" width="2.85546875" style="7" customWidth="1"/>
    <col min="10510" max="10510" width="10.42578125" style="7" customWidth="1"/>
    <col min="10511" max="10511" width="2.28515625" style="7" customWidth="1"/>
    <col min="10512" max="10741" width="10.42578125" style="7"/>
    <col min="10742" max="10742" width="6.140625" style="7" bestFit="1" customWidth="1"/>
    <col min="10743" max="10743" width="4.85546875" style="7" bestFit="1" customWidth="1"/>
    <col min="10744" max="10744" width="12.140625" style="7" bestFit="1" customWidth="1"/>
    <col min="10745" max="10745" width="9.5703125" style="7" bestFit="1" customWidth="1"/>
    <col min="10746" max="10746" width="3.28515625" style="7" customWidth="1"/>
    <col min="10747" max="10747" width="7.28515625" style="7" bestFit="1" customWidth="1"/>
    <col min="10748" max="10748" width="9.5703125" style="7" bestFit="1" customWidth="1"/>
    <col min="10749" max="10749" width="10.7109375" style="7" bestFit="1" customWidth="1"/>
    <col min="10750" max="10750" width="2.28515625" style="7" customWidth="1"/>
    <col min="10751" max="10751" width="9.7109375" style="7" bestFit="1" customWidth="1"/>
    <col min="10752" max="10752" width="3.28515625" style="7" customWidth="1"/>
    <col min="10753" max="10753" width="9.85546875" style="7" bestFit="1" customWidth="1"/>
    <col min="10754" max="10754" width="9.28515625" style="7" bestFit="1" customWidth="1"/>
    <col min="10755" max="10755" width="4.85546875" style="7" bestFit="1" customWidth="1"/>
    <col min="10756" max="10756" width="10.28515625" style="7" bestFit="1" customWidth="1"/>
    <col min="10757" max="10758" width="2.28515625" style="7" customWidth="1"/>
    <col min="10759" max="10759" width="7.28515625" style="7" customWidth="1"/>
    <col min="10760" max="10760" width="11.7109375" style="7" customWidth="1"/>
    <col min="10761" max="10761" width="3.5703125" style="7" bestFit="1" customWidth="1"/>
    <col min="10762" max="10762" width="34" style="7" customWidth="1"/>
    <col min="10763" max="10763" width="2.85546875" style="7" customWidth="1"/>
    <col min="10764" max="10764" width="10.42578125" style="7" customWidth="1"/>
    <col min="10765" max="10765" width="2.85546875" style="7" customWidth="1"/>
    <col min="10766" max="10766" width="10.42578125" style="7" customWidth="1"/>
    <col min="10767" max="10767" width="2.28515625" style="7" customWidth="1"/>
    <col min="10768" max="10997" width="10.42578125" style="7"/>
    <col min="10998" max="10998" width="6.140625" style="7" bestFit="1" customWidth="1"/>
    <col min="10999" max="10999" width="4.85546875" style="7" bestFit="1" customWidth="1"/>
    <col min="11000" max="11000" width="12.140625" style="7" bestFit="1" customWidth="1"/>
    <col min="11001" max="11001" width="9.5703125" style="7" bestFit="1" customWidth="1"/>
    <col min="11002" max="11002" width="3.28515625" style="7" customWidth="1"/>
    <col min="11003" max="11003" width="7.28515625" style="7" bestFit="1" customWidth="1"/>
    <col min="11004" max="11004" width="9.5703125" style="7" bestFit="1" customWidth="1"/>
    <col min="11005" max="11005" width="10.7109375" style="7" bestFit="1" customWidth="1"/>
    <col min="11006" max="11006" width="2.28515625" style="7" customWidth="1"/>
    <col min="11007" max="11007" width="9.7109375" style="7" bestFit="1" customWidth="1"/>
    <col min="11008" max="11008" width="3.28515625" style="7" customWidth="1"/>
    <col min="11009" max="11009" width="9.85546875" style="7" bestFit="1" customWidth="1"/>
    <col min="11010" max="11010" width="9.28515625" style="7" bestFit="1" customWidth="1"/>
    <col min="11011" max="11011" width="4.85546875" style="7" bestFit="1" customWidth="1"/>
    <col min="11012" max="11012" width="10.28515625" style="7" bestFit="1" customWidth="1"/>
    <col min="11013" max="11014" width="2.28515625" style="7" customWidth="1"/>
    <col min="11015" max="11015" width="7.28515625" style="7" customWidth="1"/>
    <col min="11016" max="11016" width="11.7109375" style="7" customWidth="1"/>
    <col min="11017" max="11017" width="3.5703125" style="7" bestFit="1" customWidth="1"/>
    <col min="11018" max="11018" width="34" style="7" customWidth="1"/>
    <col min="11019" max="11019" width="2.85546875" style="7" customWidth="1"/>
    <col min="11020" max="11020" width="10.42578125" style="7" customWidth="1"/>
    <col min="11021" max="11021" width="2.85546875" style="7" customWidth="1"/>
    <col min="11022" max="11022" width="10.42578125" style="7" customWidth="1"/>
    <col min="11023" max="11023" width="2.28515625" style="7" customWidth="1"/>
    <col min="11024" max="11253" width="10.42578125" style="7"/>
    <col min="11254" max="11254" width="6.140625" style="7" bestFit="1" customWidth="1"/>
    <col min="11255" max="11255" width="4.85546875" style="7" bestFit="1" customWidth="1"/>
    <col min="11256" max="11256" width="12.140625" style="7" bestFit="1" customWidth="1"/>
    <col min="11257" max="11257" width="9.5703125" style="7" bestFit="1" customWidth="1"/>
    <col min="11258" max="11258" width="3.28515625" style="7" customWidth="1"/>
    <col min="11259" max="11259" width="7.28515625" style="7" bestFit="1" customWidth="1"/>
    <col min="11260" max="11260" width="9.5703125" style="7" bestFit="1" customWidth="1"/>
    <col min="11261" max="11261" width="10.7109375" style="7" bestFit="1" customWidth="1"/>
    <col min="11262" max="11262" width="2.28515625" style="7" customWidth="1"/>
    <col min="11263" max="11263" width="9.7109375" style="7" bestFit="1" customWidth="1"/>
    <col min="11264" max="11264" width="3.28515625" style="7" customWidth="1"/>
    <col min="11265" max="11265" width="9.85546875" style="7" bestFit="1" customWidth="1"/>
    <col min="11266" max="11266" width="9.28515625" style="7" bestFit="1" customWidth="1"/>
    <col min="11267" max="11267" width="4.85546875" style="7" bestFit="1" customWidth="1"/>
    <col min="11268" max="11268" width="10.28515625" style="7" bestFit="1" customWidth="1"/>
    <col min="11269" max="11270" width="2.28515625" style="7" customWidth="1"/>
    <col min="11271" max="11271" width="7.28515625" style="7" customWidth="1"/>
    <col min="11272" max="11272" width="11.7109375" style="7" customWidth="1"/>
    <col min="11273" max="11273" width="3.5703125" style="7" bestFit="1" customWidth="1"/>
    <col min="11274" max="11274" width="34" style="7" customWidth="1"/>
    <col min="11275" max="11275" width="2.85546875" style="7" customWidth="1"/>
    <col min="11276" max="11276" width="10.42578125" style="7" customWidth="1"/>
    <col min="11277" max="11277" width="2.85546875" style="7" customWidth="1"/>
    <col min="11278" max="11278" width="10.42578125" style="7" customWidth="1"/>
    <col min="11279" max="11279" width="2.28515625" style="7" customWidth="1"/>
    <col min="11280" max="11509" width="10.42578125" style="7"/>
    <col min="11510" max="11510" width="6.140625" style="7" bestFit="1" customWidth="1"/>
    <col min="11511" max="11511" width="4.85546875" style="7" bestFit="1" customWidth="1"/>
    <col min="11512" max="11512" width="12.140625" style="7" bestFit="1" customWidth="1"/>
    <col min="11513" max="11513" width="9.5703125" style="7" bestFit="1" customWidth="1"/>
    <col min="11514" max="11514" width="3.28515625" style="7" customWidth="1"/>
    <col min="11515" max="11515" width="7.28515625" style="7" bestFit="1" customWidth="1"/>
    <col min="11516" max="11516" width="9.5703125" style="7" bestFit="1" customWidth="1"/>
    <col min="11517" max="11517" width="10.7109375" style="7" bestFit="1" customWidth="1"/>
    <col min="11518" max="11518" width="2.28515625" style="7" customWidth="1"/>
    <col min="11519" max="11519" width="9.7109375" style="7" bestFit="1" customWidth="1"/>
    <col min="11520" max="11520" width="3.28515625" style="7" customWidth="1"/>
    <col min="11521" max="11521" width="9.85546875" style="7" bestFit="1" customWidth="1"/>
    <col min="11522" max="11522" width="9.28515625" style="7" bestFit="1" customWidth="1"/>
    <col min="11523" max="11523" width="4.85546875" style="7" bestFit="1" customWidth="1"/>
    <col min="11524" max="11524" width="10.28515625" style="7" bestFit="1" customWidth="1"/>
    <col min="11525" max="11526" width="2.28515625" style="7" customWidth="1"/>
    <col min="11527" max="11527" width="7.28515625" style="7" customWidth="1"/>
    <col min="11528" max="11528" width="11.7109375" style="7" customWidth="1"/>
    <col min="11529" max="11529" width="3.5703125" style="7" bestFit="1" customWidth="1"/>
    <col min="11530" max="11530" width="34" style="7" customWidth="1"/>
    <col min="11531" max="11531" width="2.85546875" style="7" customWidth="1"/>
    <col min="11532" max="11532" width="10.42578125" style="7" customWidth="1"/>
    <col min="11533" max="11533" width="2.85546875" style="7" customWidth="1"/>
    <col min="11534" max="11534" width="10.42578125" style="7" customWidth="1"/>
    <col min="11535" max="11535" width="2.28515625" style="7" customWidth="1"/>
    <col min="11536" max="11765" width="10.42578125" style="7"/>
    <col min="11766" max="11766" width="6.140625" style="7" bestFit="1" customWidth="1"/>
    <col min="11767" max="11767" width="4.85546875" style="7" bestFit="1" customWidth="1"/>
    <col min="11768" max="11768" width="12.140625" style="7" bestFit="1" customWidth="1"/>
    <col min="11769" max="11769" width="9.5703125" style="7" bestFit="1" customWidth="1"/>
    <col min="11770" max="11770" width="3.28515625" style="7" customWidth="1"/>
    <col min="11771" max="11771" width="7.28515625" style="7" bestFit="1" customWidth="1"/>
    <col min="11772" max="11772" width="9.5703125" style="7" bestFit="1" customWidth="1"/>
    <col min="11773" max="11773" width="10.7109375" style="7" bestFit="1" customWidth="1"/>
    <col min="11774" max="11774" width="2.28515625" style="7" customWidth="1"/>
    <col min="11775" max="11775" width="9.7109375" style="7" bestFit="1" customWidth="1"/>
    <col min="11776" max="11776" width="3.28515625" style="7" customWidth="1"/>
    <col min="11777" max="11777" width="9.85546875" style="7" bestFit="1" customWidth="1"/>
    <col min="11778" max="11778" width="9.28515625" style="7" bestFit="1" customWidth="1"/>
    <col min="11779" max="11779" width="4.85546875" style="7" bestFit="1" customWidth="1"/>
    <col min="11780" max="11780" width="10.28515625" style="7" bestFit="1" customWidth="1"/>
    <col min="11781" max="11782" width="2.28515625" style="7" customWidth="1"/>
    <col min="11783" max="11783" width="7.28515625" style="7" customWidth="1"/>
    <col min="11784" max="11784" width="11.7109375" style="7" customWidth="1"/>
    <col min="11785" max="11785" width="3.5703125" style="7" bestFit="1" customWidth="1"/>
    <col min="11786" max="11786" width="34" style="7" customWidth="1"/>
    <col min="11787" max="11787" width="2.85546875" style="7" customWidth="1"/>
    <col min="11788" max="11788" width="10.42578125" style="7" customWidth="1"/>
    <col min="11789" max="11789" width="2.85546875" style="7" customWidth="1"/>
    <col min="11790" max="11790" width="10.42578125" style="7" customWidth="1"/>
    <col min="11791" max="11791" width="2.28515625" style="7" customWidth="1"/>
    <col min="11792" max="12021" width="10.42578125" style="7"/>
    <col min="12022" max="12022" width="6.140625" style="7" bestFit="1" customWidth="1"/>
    <col min="12023" max="12023" width="4.85546875" style="7" bestFit="1" customWidth="1"/>
    <col min="12024" max="12024" width="12.140625" style="7" bestFit="1" customWidth="1"/>
    <col min="12025" max="12025" width="9.5703125" style="7" bestFit="1" customWidth="1"/>
    <col min="12026" max="12026" width="3.28515625" style="7" customWidth="1"/>
    <col min="12027" max="12027" width="7.28515625" style="7" bestFit="1" customWidth="1"/>
    <col min="12028" max="12028" width="9.5703125" style="7" bestFit="1" customWidth="1"/>
    <col min="12029" max="12029" width="10.7109375" style="7" bestFit="1" customWidth="1"/>
    <col min="12030" max="12030" width="2.28515625" style="7" customWidth="1"/>
    <col min="12031" max="12031" width="9.7109375" style="7" bestFit="1" customWidth="1"/>
    <col min="12032" max="12032" width="3.28515625" style="7" customWidth="1"/>
    <col min="12033" max="12033" width="9.85546875" style="7" bestFit="1" customWidth="1"/>
    <col min="12034" max="12034" width="9.28515625" style="7" bestFit="1" customWidth="1"/>
    <col min="12035" max="12035" width="4.85546875" style="7" bestFit="1" customWidth="1"/>
    <col min="12036" max="12036" width="10.28515625" style="7" bestFit="1" customWidth="1"/>
    <col min="12037" max="12038" width="2.28515625" style="7" customWidth="1"/>
    <col min="12039" max="12039" width="7.28515625" style="7" customWidth="1"/>
    <col min="12040" max="12040" width="11.7109375" style="7" customWidth="1"/>
    <col min="12041" max="12041" width="3.5703125" style="7" bestFit="1" customWidth="1"/>
    <col min="12042" max="12042" width="34" style="7" customWidth="1"/>
    <col min="12043" max="12043" width="2.85546875" style="7" customWidth="1"/>
    <col min="12044" max="12044" width="10.42578125" style="7" customWidth="1"/>
    <col min="12045" max="12045" width="2.85546875" style="7" customWidth="1"/>
    <col min="12046" max="12046" width="10.42578125" style="7" customWidth="1"/>
    <col min="12047" max="12047" width="2.28515625" style="7" customWidth="1"/>
    <col min="12048" max="12277" width="10.42578125" style="7"/>
    <col min="12278" max="12278" width="6.140625" style="7" bestFit="1" customWidth="1"/>
    <col min="12279" max="12279" width="4.85546875" style="7" bestFit="1" customWidth="1"/>
    <col min="12280" max="12280" width="12.140625" style="7" bestFit="1" customWidth="1"/>
    <col min="12281" max="12281" width="9.5703125" style="7" bestFit="1" customWidth="1"/>
    <col min="12282" max="12282" width="3.28515625" style="7" customWidth="1"/>
    <col min="12283" max="12283" width="7.28515625" style="7" bestFit="1" customWidth="1"/>
    <col min="12284" max="12284" width="9.5703125" style="7" bestFit="1" customWidth="1"/>
    <col min="12285" max="12285" width="10.7109375" style="7" bestFit="1" customWidth="1"/>
    <col min="12286" max="12286" width="2.28515625" style="7" customWidth="1"/>
    <col min="12287" max="12287" width="9.7109375" style="7" bestFit="1" customWidth="1"/>
    <col min="12288" max="12288" width="3.28515625" style="7" customWidth="1"/>
    <col min="12289" max="12289" width="9.85546875" style="7" bestFit="1" customWidth="1"/>
    <col min="12290" max="12290" width="9.28515625" style="7" bestFit="1" customWidth="1"/>
    <col min="12291" max="12291" width="4.85546875" style="7" bestFit="1" customWidth="1"/>
    <col min="12292" max="12292" width="10.28515625" style="7" bestFit="1" customWidth="1"/>
    <col min="12293" max="12294" width="2.28515625" style="7" customWidth="1"/>
    <col min="12295" max="12295" width="7.28515625" style="7" customWidth="1"/>
    <col min="12296" max="12296" width="11.7109375" style="7" customWidth="1"/>
    <col min="12297" max="12297" width="3.5703125" style="7" bestFit="1" customWidth="1"/>
    <col min="12298" max="12298" width="34" style="7" customWidth="1"/>
    <col min="12299" max="12299" width="2.85546875" style="7" customWidth="1"/>
    <col min="12300" max="12300" width="10.42578125" style="7" customWidth="1"/>
    <col min="12301" max="12301" width="2.85546875" style="7" customWidth="1"/>
    <col min="12302" max="12302" width="10.42578125" style="7" customWidth="1"/>
    <col min="12303" max="12303" width="2.28515625" style="7" customWidth="1"/>
    <col min="12304" max="12533" width="10.42578125" style="7"/>
    <col min="12534" max="12534" width="6.140625" style="7" bestFit="1" customWidth="1"/>
    <col min="12535" max="12535" width="4.85546875" style="7" bestFit="1" customWidth="1"/>
    <col min="12536" max="12536" width="12.140625" style="7" bestFit="1" customWidth="1"/>
    <col min="12537" max="12537" width="9.5703125" style="7" bestFit="1" customWidth="1"/>
    <col min="12538" max="12538" width="3.28515625" style="7" customWidth="1"/>
    <col min="12539" max="12539" width="7.28515625" style="7" bestFit="1" customWidth="1"/>
    <col min="12540" max="12540" width="9.5703125" style="7" bestFit="1" customWidth="1"/>
    <col min="12541" max="12541" width="10.7109375" style="7" bestFit="1" customWidth="1"/>
    <col min="12542" max="12542" width="2.28515625" style="7" customWidth="1"/>
    <col min="12543" max="12543" width="9.7109375" style="7" bestFit="1" customWidth="1"/>
    <col min="12544" max="12544" width="3.28515625" style="7" customWidth="1"/>
    <col min="12545" max="12545" width="9.85546875" style="7" bestFit="1" customWidth="1"/>
    <col min="12546" max="12546" width="9.28515625" style="7" bestFit="1" customWidth="1"/>
    <col min="12547" max="12547" width="4.85546875" style="7" bestFit="1" customWidth="1"/>
    <col min="12548" max="12548" width="10.28515625" style="7" bestFit="1" customWidth="1"/>
    <col min="12549" max="12550" width="2.28515625" style="7" customWidth="1"/>
    <col min="12551" max="12551" width="7.28515625" style="7" customWidth="1"/>
    <col min="12552" max="12552" width="11.7109375" style="7" customWidth="1"/>
    <col min="12553" max="12553" width="3.5703125" style="7" bestFit="1" customWidth="1"/>
    <col min="12554" max="12554" width="34" style="7" customWidth="1"/>
    <col min="12555" max="12555" width="2.85546875" style="7" customWidth="1"/>
    <col min="12556" max="12556" width="10.42578125" style="7" customWidth="1"/>
    <col min="12557" max="12557" width="2.85546875" style="7" customWidth="1"/>
    <col min="12558" max="12558" width="10.42578125" style="7" customWidth="1"/>
    <col min="12559" max="12559" width="2.28515625" style="7" customWidth="1"/>
    <col min="12560" max="12789" width="10.42578125" style="7"/>
    <col min="12790" max="12790" width="6.140625" style="7" bestFit="1" customWidth="1"/>
    <col min="12791" max="12791" width="4.85546875" style="7" bestFit="1" customWidth="1"/>
    <col min="12792" max="12792" width="12.140625" style="7" bestFit="1" customWidth="1"/>
    <col min="12793" max="12793" width="9.5703125" style="7" bestFit="1" customWidth="1"/>
    <col min="12794" max="12794" width="3.28515625" style="7" customWidth="1"/>
    <col min="12795" max="12795" width="7.28515625" style="7" bestFit="1" customWidth="1"/>
    <col min="12796" max="12796" width="9.5703125" style="7" bestFit="1" customWidth="1"/>
    <col min="12797" max="12797" width="10.7109375" style="7" bestFit="1" customWidth="1"/>
    <col min="12798" max="12798" width="2.28515625" style="7" customWidth="1"/>
    <col min="12799" max="12799" width="9.7109375" style="7" bestFit="1" customWidth="1"/>
    <col min="12800" max="12800" width="3.28515625" style="7" customWidth="1"/>
    <col min="12801" max="12801" width="9.85546875" style="7" bestFit="1" customWidth="1"/>
    <col min="12802" max="12802" width="9.28515625" style="7" bestFit="1" customWidth="1"/>
    <col min="12803" max="12803" width="4.85546875" style="7" bestFit="1" customWidth="1"/>
    <col min="12804" max="12804" width="10.28515625" style="7" bestFit="1" customWidth="1"/>
    <col min="12805" max="12806" width="2.28515625" style="7" customWidth="1"/>
    <col min="12807" max="12807" width="7.28515625" style="7" customWidth="1"/>
    <col min="12808" max="12808" width="11.7109375" style="7" customWidth="1"/>
    <col min="12809" max="12809" width="3.5703125" style="7" bestFit="1" customWidth="1"/>
    <col min="12810" max="12810" width="34" style="7" customWidth="1"/>
    <col min="12811" max="12811" width="2.85546875" style="7" customWidth="1"/>
    <col min="12812" max="12812" width="10.42578125" style="7" customWidth="1"/>
    <col min="12813" max="12813" width="2.85546875" style="7" customWidth="1"/>
    <col min="12814" max="12814" width="10.42578125" style="7" customWidth="1"/>
    <col min="12815" max="12815" width="2.28515625" style="7" customWidth="1"/>
    <col min="12816" max="13045" width="10.42578125" style="7"/>
    <col min="13046" max="13046" width="6.140625" style="7" bestFit="1" customWidth="1"/>
    <col min="13047" max="13047" width="4.85546875" style="7" bestFit="1" customWidth="1"/>
    <col min="13048" max="13048" width="12.140625" style="7" bestFit="1" customWidth="1"/>
    <col min="13049" max="13049" width="9.5703125" style="7" bestFit="1" customWidth="1"/>
    <col min="13050" max="13050" width="3.28515625" style="7" customWidth="1"/>
    <col min="13051" max="13051" width="7.28515625" style="7" bestFit="1" customWidth="1"/>
    <col min="13052" max="13052" width="9.5703125" style="7" bestFit="1" customWidth="1"/>
    <col min="13053" max="13053" width="10.7109375" style="7" bestFit="1" customWidth="1"/>
    <col min="13054" max="13054" width="2.28515625" style="7" customWidth="1"/>
    <col min="13055" max="13055" width="9.7109375" style="7" bestFit="1" customWidth="1"/>
    <col min="13056" max="13056" width="3.28515625" style="7" customWidth="1"/>
    <col min="13057" max="13057" width="9.85546875" style="7" bestFit="1" customWidth="1"/>
    <col min="13058" max="13058" width="9.28515625" style="7" bestFit="1" customWidth="1"/>
    <col min="13059" max="13059" width="4.85546875" style="7" bestFit="1" customWidth="1"/>
    <col min="13060" max="13060" width="10.28515625" style="7" bestFit="1" customWidth="1"/>
    <col min="13061" max="13062" width="2.28515625" style="7" customWidth="1"/>
    <col min="13063" max="13063" width="7.28515625" style="7" customWidth="1"/>
    <col min="13064" max="13064" width="11.7109375" style="7" customWidth="1"/>
    <col min="13065" max="13065" width="3.5703125" style="7" bestFit="1" customWidth="1"/>
    <col min="13066" max="13066" width="34" style="7" customWidth="1"/>
    <col min="13067" max="13067" width="2.85546875" style="7" customWidth="1"/>
    <col min="13068" max="13068" width="10.42578125" style="7" customWidth="1"/>
    <col min="13069" max="13069" width="2.85546875" style="7" customWidth="1"/>
    <col min="13070" max="13070" width="10.42578125" style="7" customWidth="1"/>
    <col min="13071" max="13071" width="2.28515625" style="7" customWidth="1"/>
    <col min="13072" max="13301" width="10.42578125" style="7"/>
    <col min="13302" max="13302" width="6.140625" style="7" bestFit="1" customWidth="1"/>
    <col min="13303" max="13303" width="4.85546875" style="7" bestFit="1" customWidth="1"/>
    <col min="13304" max="13304" width="12.140625" style="7" bestFit="1" customWidth="1"/>
    <col min="13305" max="13305" width="9.5703125" style="7" bestFit="1" customWidth="1"/>
    <col min="13306" max="13306" width="3.28515625" style="7" customWidth="1"/>
    <col min="13307" max="13307" width="7.28515625" style="7" bestFit="1" customWidth="1"/>
    <col min="13308" max="13308" width="9.5703125" style="7" bestFit="1" customWidth="1"/>
    <col min="13309" max="13309" width="10.7109375" style="7" bestFit="1" customWidth="1"/>
    <col min="13310" max="13310" width="2.28515625" style="7" customWidth="1"/>
    <col min="13311" max="13311" width="9.7109375" style="7" bestFit="1" customWidth="1"/>
    <col min="13312" max="13312" width="3.28515625" style="7" customWidth="1"/>
    <col min="13313" max="13313" width="9.85546875" style="7" bestFit="1" customWidth="1"/>
    <col min="13314" max="13314" width="9.28515625" style="7" bestFit="1" customWidth="1"/>
    <col min="13315" max="13315" width="4.85546875" style="7" bestFit="1" customWidth="1"/>
    <col min="13316" max="13316" width="10.28515625" style="7" bestFit="1" customWidth="1"/>
    <col min="13317" max="13318" width="2.28515625" style="7" customWidth="1"/>
    <col min="13319" max="13319" width="7.28515625" style="7" customWidth="1"/>
    <col min="13320" max="13320" width="11.7109375" style="7" customWidth="1"/>
    <col min="13321" max="13321" width="3.5703125" style="7" bestFit="1" customWidth="1"/>
    <col min="13322" max="13322" width="34" style="7" customWidth="1"/>
    <col min="13323" max="13323" width="2.85546875" style="7" customWidth="1"/>
    <col min="13324" max="13324" width="10.42578125" style="7" customWidth="1"/>
    <col min="13325" max="13325" width="2.85546875" style="7" customWidth="1"/>
    <col min="13326" max="13326" width="10.42578125" style="7" customWidth="1"/>
    <col min="13327" max="13327" width="2.28515625" style="7" customWidth="1"/>
    <col min="13328" max="13557" width="10.42578125" style="7"/>
    <col min="13558" max="13558" width="6.140625" style="7" bestFit="1" customWidth="1"/>
    <col min="13559" max="13559" width="4.85546875" style="7" bestFit="1" customWidth="1"/>
    <col min="13560" max="13560" width="12.140625" style="7" bestFit="1" customWidth="1"/>
    <col min="13561" max="13561" width="9.5703125" style="7" bestFit="1" customWidth="1"/>
    <col min="13562" max="13562" width="3.28515625" style="7" customWidth="1"/>
    <col min="13563" max="13563" width="7.28515625" style="7" bestFit="1" customWidth="1"/>
    <col min="13564" max="13564" width="9.5703125" style="7" bestFit="1" customWidth="1"/>
    <col min="13565" max="13565" width="10.7109375" style="7" bestFit="1" customWidth="1"/>
    <col min="13566" max="13566" width="2.28515625" style="7" customWidth="1"/>
    <col min="13567" max="13567" width="9.7109375" style="7" bestFit="1" customWidth="1"/>
    <col min="13568" max="13568" width="3.28515625" style="7" customWidth="1"/>
    <col min="13569" max="13569" width="9.85546875" style="7" bestFit="1" customWidth="1"/>
    <col min="13570" max="13570" width="9.28515625" style="7" bestFit="1" customWidth="1"/>
    <col min="13571" max="13571" width="4.85546875" style="7" bestFit="1" customWidth="1"/>
    <col min="13572" max="13572" width="10.28515625" style="7" bestFit="1" customWidth="1"/>
    <col min="13573" max="13574" width="2.28515625" style="7" customWidth="1"/>
    <col min="13575" max="13575" width="7.28515625" style="7" customWidth="1"/>
    <col min="13576" max="13576" width="11.7109375" style="7" customWidth="1"/>
    <col min="13577" max="13577" width="3.5703125" style="7" bestFit="1" customWidth="1"/>
    <col min="13578" max="13578" width="34" style="7" customWidth="1"/>
    <col min="13579" max="13579" width="2.85546875" style="7" customWidth="1"/>
    <col min="13580" max="13580" width="10.42578125" style="7" customWidth="1"/>
    <col min="13581" max="13581" width="2.85546875" style="7" customWidth="1"/>
    <col min="13582" max="13582" width="10.42578125" style="7" customWidth="1"/>
    <col min="13583" max="13583" width="2.28515625" style="7" customWidth="1"/>
    <col min="13584" max="13813" width="10.42578125" style="7"/>
    <col min="13814" max="13814" width="6.140625" style="7" bestFit="1" customWidth="1"/>
    <col min="13815" max="13815" width="4.85546875" style="7" bestFit="1" customWidth="1"/>
    <col min="13816" max="13816" width="12.140625" style="7" bestFit="1" customWidth="1"/>
    <col min="13817" max="13817" width="9.5703125" style="7" bestFit="1" customWidth="1"/>
    <col min="13818" max="13818" width="3.28515625" style="7" customWidth="1"/>
    <col min="13819" max="13819" width="7.28515625" style="7" bestFit="1" customWidth="1"/>
    <col min="13820" max="13820" width="9.5703125" style="7" bestFit="1" customWidth="1"/>
    <col min="13821" max="13821" width="10.7109375" style="7" bestFit="1" customWidth="1"/>
    <col min="13822" max="13822" width="2.28515625" style="7" customWidth="1"/>
    <col min="13823" max="13823" width="9.7109375" style="7" bestFit="1" customWidth="1"/>
    <col min="13824" max="13824" width="3.28515625" style="7" customWidth="1"/>
    <col min="13825" max="13825" width="9.85546875" style="7" bestFit="1" customWidth="1"/>
    <col min="13826" max="13826" width="9.28515625" style="7" bestFit="1" customWidth="1"/>
    <col min="13827" max="13827" width="4.85546875" style="7" bestFit="1" customWidth="1"/>
    <col min="13828" max="13828" width="10.28515625" style="7" bestFit="1" customWidth="1"/>
    <col min="13829" max="13830" width="2.28515625" style="7" customWidth="1"/>
    <col min="13831" max="13831" width="7.28515625" style="7" customWidth="1"/>
    <col min="13832" max="13832" width="11.7109375" style="7" customWidth="1"/>
    <col min="13833" max="13833" width="3.5703125" style="7" bestFit="1" customWidth="1"/>
    <col min="13834" max="13834" width="34" style="7" customWidth="1"/>
    <col min="13835" max="13835" width="2.85546875" style="7" customWidth="1"/>
    <col min="13836" max="13836" width="10.42578125" style="7" customWidth="1"/>
    <col min="13837" max="13837" width="2.85546875" style="7" customWidth="1"/>
    <col min="13838" max="13838" width="10.42578125" style="7" customWidth="1"/>
    <col min="13839" max="13839" width="2.28515625" style="7" customWidth="1"/>
    <col min="13840" max="14069" width="10.42578125" style="7"/>
    <col min="14070" max="14070" width="6.140625" style="7" bestFit="1" customWidth="1"/>
    <col min="14071" max="14071" width="4.85546875" style="7" bestFit="1" customWidth="1"/>
    <col min="14072" max="14072" width="12.140625" style="7" bestFit="1" customWidth="1"/>
    <col min="14073" max="14073" width="9.5703125" style="7" bestFit="1" customWidth="1"/>
    <col min="14074" max="14074" width="3.28515625" style="7" customWidth="1"/>
    <col min="14075" max="14075" width="7.28515625" style="7" bestFit="1" customWidth="1"/>
    <col min="14076" max="14076" width="9.5703125" style="7" bestFit="1" customWidth="1"/>
    <col min="14077" max="14077" width="10.7109375" style="7" bestFit="1" customWidth="1"/>
    <col min="14078" max="14078" width="2.28515625" style="7" customWidth="1"/>
    <col min="14079" max="14079" width="9.7109375" style="7" bestFit="1" customWidth="1"/>
    <col min="14080" max="14080" width="3.28515625" style="7" customWidth="1"/>
    <col min="14081" max="14081" width="9.85546875" style="7" bestFit="1" customWidth="1"/>
    <col min="14082" max="14082" width="9.28515625" style="7" bestFit="1" customWidth="1"/>
    <col min="14083" max="14083" width="4.85546875" style="7" bestFit="1" customWidth="1"/>
    <col min="14084" max="14084" width="10.28515625" style="7" bestFit="1" customWidth="1"/>
    <col min="14085" max="14086" width="2.28515625" style="7" customWidth="1"/>
    <col min="14087" max="14087" width="7.28515625" style="7" customWidth="1"/>
    <col min="14088" max="14088" width="11.7109375" style="7" customWidth="1"/>
    <col min="14089" max="14089" width="3.5703125" style="7" bestFit="1" customWidth="1"/>
    <col min="14090" max="14090" width="34" style="7" customWidth="1"/>
    <col min="14091" max="14091" width="2.85546875" style="7" customWidth="1"/>
    <col min="14092" max="14092" width="10.42578125" style="7" customWidth="1"/>
    <col min="14093" max="14093" width="2.85546875" style="7" customWidth="1"/>
    <col min="14094" max="14094" width="10.42578125" style="7" customWidth="1"/>
    <col min="14095" max="14095" width="2.28515625" style="7" customWidth="1"/>
    <col min="14096" max="14325" width="10.42578125" style="7"/>
    <col min="14326" max="14326" width="6.140625" style="7" bestFit="1" customWidth="1"/>
    <col min="14327" max="14327" width="4.85546875" style="7" bestFit="1" customWidth="1"/>
    <col min="14328" max="14328" width="12.140625" style="7" bestFit="1" customWidth="1"/>
    <col min="14329" max="14329" width="9.5703125" style="7" bestFit="1" customWidth="1"/>
    <col min="14330" max="14330" width="3.28515625" style="7" customWidth="1"/>
    <col min="14331" max="14331" width="7.28515625" style="7" bestFit="1" customWidth="1"/>
    <col min="14332" max="14332" width="9.5703125" style="7" bestFit="1" customWidth="1"/>
    <col min="14333" max="14333" width="10.7109375" style="7" bestFit="1" customWidth="1"/>
    <col min="14334" max="14334" width="2.28515625" style="7" customWidth="1"/>
    <col min="14335" max="14335" width="9.7109375" style="7" bestFit="1" customWidth="1"/>
    <col min="14336" max="14336" width="3.28515625" style="7" customWidth="1"/>
    <col min="14337" max="14337" width="9.85546875" style="7" bestFit="1" customWidth="1"/>
    <col min="14338" max="14338" width="9.28515625" style="7" bestFit="1" customWidth="1"/>
    <col min="14339" max="14339" width="4.85546875" style="7" bestFit="1" customWidth="1"/>
    <col min="14340" max="14340" width="10.28515625" style="7" bestFit="1" customWidth="1"/>
    <col min="14341" max="14342" width="2.28515625" style="7" customWidth="1"/>
    <col min="14343" max="14343" width="7.28515625" style="7" customWidth="1"/>
    <col min="14344" max="14344" width="11.7109375" style="7" customWidth="1"/>
    <col min="14345" max="14345" width="3.5703125" style="7" bestFit="1" customWidth="1"/>
    <col min="14346" max="14346" width="34" style="7" customWidth="1"/>
    <col min="14347" max="14347" width="2.85546875" style="7" customWidth="1"/>
    <col min="14348" max="14348" width="10.42578125" style="7" customWidth="1"/>
    <col min="14349" max="14349" width="2.85546875" style="7" customWidth="1"/>
    <col min="14350" max="14350" width="10.42578125" style="7" customWidth="1"/>
    <col min="14351" max="14351" width="2.28515625" style="7" customWidth="1"/>
    <col min="14352" max="14581" width="10.42578125" style="7"/>
    <col min="14582" max="14582" width="6.140625" style="7" bestFit="1" customWidth="1"/>
    <col min="14583" max="14583" width="4.85546875" style="7" bestFit="1" customWidth="1"/>
    <col min="14584" max="14584" width="12.140625" style="7" bestFit="1" customWidth="1"/>
    <col min="14585" max="14585" width="9.5703125" style="7" bestFit="1" customWidth="1"/>
    <col min="14586" max="14586" width="3.28515625" style="7" customWidth="1"/>
    <col min="14587" max="14587" width="7.28515625" style="7" bestFit="1" customWidth="1"/>
    <col min="14588" max="14588" width="9.5703125" style="7" bestFit="1" customWidth="1"/>
    <col min="14589" max="14589" width="10.7109375" style="7" bestFit="1" customWidth="1"/>
    <col min="14590" max="14590" width="2.28515625" style="7" customWidth="1"/>
    <col min="14591" max="14591" width="9.7109375" style="7" bestFit="1" customWidth="1"/>
    <col min="14592" max="14592" width="3.28515625" style="7" customWidth="1"/>
    <col min="14593" max="14593" width="9.85546875" style="7" bestFit="1" customWidth="1"/>
    <col min="14594" max="14594" width="9.28515625" style="7" bestFit="1" customWidth="1"/>
    <col min="14595" max="14595" width="4.85546875" style="7" bestFit="1" customWidth="1"/>
    <col min="14596" max="14596" width="10.28515625" style="7" bestFit="1" customWidth="1"/>
    <col min="14597" max="14598" width="2.28515625" style="7" customWidth="1"/>
    <col min="14599" max="14599" width="7.28515625" style="7" customWidth="1"/>
    <col min="14600" max="14600" width="11.7109375" style="7" customWidth="1"/>
    <col min="14601" max="14601" width="3.5703125" style="7" bestFit="1" customWidth="1"/>
    <col min="14602" max="14602" width="34" style="7" customWidth="1"/>
    <col min="14603" max="14603" width="2.85546875" style="7" customWidth="1"/>
    <col min="14604" max="14604" width="10.42578125" style="7" customWidth="1"/>
    <col min="14605" max="14605" width="2.85546875" style="7" customWidth="1"/>
    <col min="14606" max="14606" width="10.42578125" style="7" customWidth="1"/>
    <col min="14607" max="14607" width="2.28515625" style="7" customWidth="1"/>
    <col min="14608" max="14837" width="10.42578125" style="7"/>
    <col min="14838" max="14838" width="6.140625" style="7" bestFit="1" customWidth="1"/>
    <col min="14839" max="14839" width="4.85546875" style="7" bestFit="1" customWidth="1"/>
    <col min="14840" max="14840" width="12.140625" style="7" bestFit="1" customWidth="1"/>
    <col min="14841" max="14841" width="9.5703125" style="7" bestFit="1" customWidth="1"/>
    <col min="14842" max="14842" width="3.28515625" style="7" customWidth="1"/>
    <col min="14843" max="14843" width="7.28515625" style="7" bestFit="1" customWidth="1"/>
    <col min="14844" max="14844" width="9.5703125" style="7" bestFit="1" customWidth="1"/>
    <col min="14845" max="14845" width="10.7109375" style="7" bestFit="1" customWidth="1"/>
    <col min="14846" max="14846" width="2.28515625" style="7" customWidth="1"/>
    <col min="14847" max="14847" width="9.7109375" style="7" bestFit="1" customWidth="1"/>
    <col min="14848" max="14848" width="3.28515625" style="7" customWidth="1"/>
    <col min="14849" max="14849" width="9.85546875" style="7" bestFit="1" customWidth="1"/>
    <col min="14850" max="14850" width="9.28515625" style="7" bestFit="1" customWidth="1"/>
    <col min="14851" max="14851" width="4.85546875" style="7" bestFit="1" customWidth="1"/>
    <col min="14852" max="14852" width="10.28515625" style="7" bestFit="1" customWidth="1"/>
    <col min="14853" max="14854" width="2.28515625" style="7" customWidth="1"/>
    <col min="14855" max="14855" width="7.28515625" style="7" customWidth="1"/>
    <col min="14856" max="14856" width="11.7109375" style="7" customWidth="1"/>
    <col min="14857" max="14857" width="3.5703125" style="7" bestFit="1" customWidth="1"/>
    <col min="14858" max="14858" width="34" style="7" customWidth="1"/>
    <col min="14859" max="14859" width="2.85546875" style="7" customWidth="1"/>
    <col min="14860" max="14860" width="10.42578125" style="7" customWidth="1"/>
    <col min="14861" max="14861" width="2.85546875" style="7" customWidth="1"/>
    <col min="14862" max="14862" width="10.42578125" style="7" customWidth="1"/>
    <col min="14863" max="14863" width="2.28515625" style="7" customWidth="1"/>
    <col min="14864" max="15093" width="10.42578125" style="7"/>
    <col min="15094" max="15094" width="6.140625" style="7" bestFit="1" customWidth="1"/>
    <col min="15095" max="15095" width="4.85546875" style="7" bestFit="1" customWidth="1"/>
    <col min="15096" max="15096" width="12.140625" style="7" bestFit="1" customWidth="1"/>
    <col min="15097" max="15097" width="9.5703125" style="7" bestFit="1" customWidth="1"/>
    <col min="15098" max="15098" width="3.28515625" style="7" customWidth="1"/>
    <col min="15099" max="15099" width="7.28515625" style="7" bestFit="1" customWidth="1"/>
    <col min="15100" max="15100" width="9.5703125" style="7" bestFit="1" customWidth="1"/>
    <col min="15101" max="15101" width="10.7109375" style="7" bestFit="1" customWidth="1"/>
    <col min="15102" max="15102" width="2.28515625" style="7" customWidth="1"/>
    <col min="15103" max="15103" width="9.7109375" style="7" bestFit="1" customWidth="1"/>
    <col min="15104" max="15104" width="3.28515625" style="7" customWidth="1"/>
    <col min="15105" max="15105" width="9.85546875" style="7" bestFit="1" customWidth="1"/>
    <col min="15106" max="15106" width="9.28515625" style="7" bestFit="1" customWidth="1"/>
    <col min="15107" max="15107" width="4.85546875" style="7" bestFit="1" customWidth="1"/>
    <col min="15108" max="15108" width="10.28515625" style="7" bestFit="1" customWidth="1"/>
    <col min="15109" max="15110" width="2.28515625" style="7" customWidth="1"/>
    <col min="15111" max="15111" width="7.28515625" style="7" customWidth="1"/>
    <col min="15112" max="15112" width="11.7109375" style="7" customWidth="1"/>
    <col min="15113" max="15113" width="3.5703125" style="7" bestFit="1" customWidth="1"/>
    <col min="15114" max="15114" width="34" style="7" customWidth="1"/>
    <col min="15115" max="15115" width="2.85546875" style="7" customWidth="1"/>
    <col min="15116" max="15116" width="10.42578125" style="7" customWidth="1"/>
    <col min="15117" max="15117" width="2.85546875" style="7" customWidth="1"/>
    <col min="15118" max="15118" width="10.42578125" style="7" customWidth="1"/>
    <col min="15119" max="15119" width="2.28515625" style="7" customWidth="1"/>
    <col min="15120" max="15349" width="10.42578125" style="7"/>
    <col min="15350" max="15350" width="6.140625" style="7" bestFit="1" customWidth="1"/>
    <col min="15351" max="15351" width="4.85546875" style="7" bestFit="1" customWidth="1"/>
    <col min="15352" max="15352" width="12.140625" style="7" bestFit="1" customWidth="1"/>
    <col min="15353" max="15353" width="9.5703125" style="7" bestFit="1" customWidth="1"/>
    <col min="15354" max="15354" width="3.28515625" style="7" customWidth="1"/>
    <col min="15355" max="15355" width="7.28515625" style="7" bestFit="1" customWidth="1"/>
    <col min="15356" max="15356" width="9.5703125" style="7" bestFit="1" customWidth="1"/>
    <col min="15357" max="15357" width="10.7109375" style="7" bestFit="1" customWidth="1"/>
    <col min="15358" max="15358" width="2.28515625" style="7" customWidth="1"/>
    <col min="15359" max="15359" width="9.7109375" style="7" bestFit="1" customWidth="1"/>
    <col min="15360" max="15360" width="3.28515625" style="7" customWidth="1"/>
    <col min="15361" max="15361" width="9.85546875" style="7" bestFit="1" customWidth="1"/>
    <col min="15362" max="15362" width="9.28515625" style="7" bestFit="1" customWidth="1"/>
    <col min="15363" max="15363" width="4.85546875" style="7" bestFit="1" customWidth="1"/>
    <col min="15364" max="15364" width="10.28515625" style="7" bestFit="1" customWidth="1"/>
    <col min="15365" max="15366" width="2.28515625" style="7" customWidth="1"/>
    <col min="15367" max="15367" width="7.28515625" style="7" customWidth="1"/>
    <col min="15368" max="15368" width="11.7109375" style="7" customWidth="1"/>
    <col min="15369" max="15369" width="3.5703125" style="7" bestFit="1" customWidth="1"/>
    <col min="15370" max="15370" width="34" style="7" customWidth="1"/>
    <col min="15371" max="15371" width="2.85546875" style="7" customWidth="1"/>
    <col min="15372" max="15372" width="10.42578125" style="7" customWidth="1"/>
    <col min="15373" max="15373" width="2.85546875" style="7" customWidth="1"/>
    <col min="15374" max="15374" width="10.42578125" style="7" customWidth="1"/>
    <col min="15375" max="15375" width="2.28515625" style="7" customWidth="1"/>
    <col min="15376" max="15605" width="10.42578125" style="7"/>
    <col min="15606" max="15606" width="6.140625" style="7" bestFit="1" customWidth="1"/>
    <col min="15607" max="15607" width="4.85546875" style="7" bestFit="1" customWidth="1"/>
    <col min="15608" max="15608" width="12.140625" style="7" bestFit="1" customWidth="1"/>
    <col min="15609" max="15609" width="9.5703125" style="7" bestFit="1" customWidth="1"/>
    <col min="15610" max="15610" width="3.28515625" style="7" customWidth="1"/>
    <col min="15611" max="15611" width="7.28515625" style="7" bestFit="1" customWidth="1"/>
    <col min="15612" max="15612" width="9.5703125" style="7" bestFit="1" customWidth="1"/>
    <col min="15613" max="15613" width="10.7109375" style="7" bestFit="1" customWidth="1"/>
    <col min="15614" max="15614" width="2.28515625" style="7" customWidth="1"/>
    <col min="15615" max="15615" width="9.7109375" style="7" bestFit="1" customWidth="1"/>
    <col min="15616" max="15616" width="3.28515625" style="7" customWidth="1"/>
    <col min="15617" max="15617" width="9.85546875" style="7" bestFit="1" customWidth="1"/>
    <col min="15618" max="15618" width="9.28515625" style="7" bestFit="1" customWidth="1"/>
    <col min="15619" max="15619" width="4.85546875" style="7" bestFit="1" customWidth="1"/>
    <col min="15620" max="15620" width="10.28515625" style="7" bestFit="1" customWidth="1"/>
    <col min="15621" max="15622" width="2.28515625" style="7" customWidth="1"/>
    <col min="15623" max="15623" width="7.28515625" style="7" customWidth="1"/>
    <col min="15624" max="15624" width="11.7109375" style="7" customWidth="1"/>
    <col min="15625" max="15625" width="3.5703125" style="7" bestFit="1" customWidth="1"/>
    <col min="15626" max="15626" width="34" style="7" customWidth="1"/>
    <col min="15627" max="15627" width="2.85546875" style="7" customWidth="1"/>
    <col min="15628" max="15628" width="10.42578125" style="7" customWidth="1"/>
    <col min="15629" max="15629" width="2.85546875" style="7" customWidth="1"/>
    <col min="15630" max="15630" width="10.42578125" style="7" customWidth="1"/>
    <col min="15631" max="15631" width="2.28515625" style="7" customWidth="1"/>
    <col min="15632" max="15861" width="10.42578125" style="7"/>
    <col min="15862" max="15862" width="6.140625" style="7" bestFit="1" customWidth="1"/>
    <col min="15863" max="15863" width="4.85546875" style="7" bestFit="1" customWidth="1"/>
    <col min="15864" max="15864" width="12.140625" style="7" bestFit="1" customWidth="1"/>
    <col min="15865" max="15865" width="9.5703125" style="7" bestFit="1" customWidth="1"/>
    <col min="15866" max="15866" width="3.28515625" style="7" customWidth="1"/>
    <col min="15867" max="15867" width="7.28515625" style="7" bestFit="1" customWidth="1"/>
    <col min="15868" max="15868" width="9.5703125" style="7" bestFit="1" customWidth="1"/>
    <col min="15869" max="15869" width="10.7109375" style="7" bestFit="1" customWidth="1"/>
    <col min="15870" max="15870" width="2.28515625" style="7" customWidth="1"/>
    <col min="15871" max="15871" width="9.7109375" style="7" bestFit="1" customWidth="1"/>
    <col min="15872" max="15872" width="3.28515625" style="7" customWidth="1"/>
    <col min="15873" max="15873" width="9.85546875" style="7" bestFit="1" customWidth="1"/>
    <col min="15874" max="15874" width="9.28515625" style="7" bestFit="1" customWidth="1"/>
    <col min="15875" max="15875" width="4.85546875" style="7" bestFit="1" customWidth="1"/>
    <col min="15876" max="15876" width="10.28515625" style="7" bestFit="1" customWidth="1"/>
    <col min="15877" max="15878" width="2.28515625" style="7" customWidth="1"/>
    <col min="15879" max="15879" width="7.28515625" style="7" customWidth="1"/>
    <col min="15880" max="15880" width="11.7109375" style="7" customWidth="1"/>
    <col min="15881" max="15881" width="3.5703125" style="7" bestFit="1" customWidth="1"/>
    <col min="15882" max="15882" width="34" style="7" customWidth="1"/>
    <col min="15883" max="15883" width="2.85546875" style="7" customWidth="1"/>
    <col min="15884" max="15884" width="10.42578125" style="7" customWidth="1"/>
    <col min="15885" max="15885" width="2.85546875" style="7" customWidth="1"/>
    <col min="15886" max="15886" width="10.42578125" style="7" customWidth="1"/>
    <col min="15887" max="15887" width="2.28515625" style="7" customWidth="1"/>
    <col min="15888" max="16117" width="10.42578125" style="7"/>
    <col min="16118" max="16118" width="6.140625" style="7" bestFit="1" customWidth="1"/>
    <col min="16119" max="16119" width="4.85546875" style="7" bestFit="1" customWidth="1"/>
    <col min="16120" max="16120" width="12.140625" style="7" bestFit="1" customWidth="1"/>
    <col min="16121" max="16121" width="9.5703125" style="7" bestFit="1" customWidth="1"/>
    <col min="16122" max="16122" width="3.28515625" style="7" customWidth="1"/>
    <col min="16123" max="16123" width="7.28515625" style="7" bestFit="1" customWidth="1"/>
    <col min="16124" max="16124" width="9.5703125" style="7" bestFit="1" customWidth="1"/>
    <col min="16125" max="16125" width="10.7109375" style="7" bestFit="1" customWidth="1"/>
    <col min="16126" max="16126" width="2.28515625" style="7" customWidth="1"/>
    <col min="16127" max="16127" width="9.7109375" style="7" bestFit="1" customWidth="1"/>
    <col min="16128" max="16128" width="3.28515625" style="7" customWidth="1"/>
    <col min="16129" max="16129" width="9.85546875" style="7" bestFit="1" customWidth="1"/>
    <col min="16130" max="16130" width="9.28515625" style="7" bestFit="1" customWidth="1"/>
    <col min="16131" max="16131" width="4.85546875" style="7" bestFit="1" customWidth="1"/>
    <col min="16132" max="16132" width="10.28515625" style="7" bestFit="1" customWidth="1"/>
    <col min="16133" max="16134" width="2.28515625" style="7" customWidth="1"/>
    <col min="16135" max="16135" width="7.28515625" style="7" customWidth="1"/>
    <col min="16136" max="16136" width="11.7109375" style="7" customWidth="1"/>
    <col min="16137" max="16137" width="3.5703125" style="7" bestFit="1" customWidth="1"/>
    <col min="16138" max="16138" width="34" style="7" customWidth="1"/>
    <col min="16139" max="16139" width="2.85546875" style="7" customWidth="1"/>
    <col min="16140" max="16140" width="10.42578125" style="7" customWidth="1"/>
    <col min="16141" max="16141" width="2.85546875" style="7" customWidth="1"/>
    <col min="16142" max="16142" width="10.42578125" style="7" customWidth="1"/>
    <col min="16143" max="16143" width="2.28515625" style="7" customWidth="1"/>
    <col min="16144" max="16384" width="10.42578125" style="7"/>
  </cols>
  <sheetData>
    <row r="1" spans="1:15" ht="18.75" thickBot="1" x14ac:dyDescent="0.3">
      <c r="A1" s="122" t="s">
        <v>212</v>
      </c>
      <c r="B1" s="122"/>
      <c r="C1" s="122"/>
      <c r="D1" s="122"/>
      <c r="E1" s="122"/>
      <c r="F1" s="122"/>
      <c r="G1" s="122"/>
      <c r="H1" s="122"/>
      <c r="J1" s="150" t="s">
        <v>213</v>
      </c>
      <c r="K1" s="151"/>
      <c r="L1" s="152"/>
      <c r="M1" s="152"/>
      <c r="N1" s="152"/>
      <c r="O1" s="153"/>
    </row>
    <row r="2" spans="1:15" s="68" customFormat="1" ht="39" thickBot="1" x14ac:dyDescent="0.25">
      <c r="A2" s="154" t="s">
        <v>140</v>
      </c>
      <c r="B2" s="155" t="s">
        <v>22</v>
      </c>
      <c r="C2" s="155" t="s">
        <v>294</v>
      </c>
      <c r="D2" s="155" t="s">
        <v>295</v>
      </c>
      <c r="E2" s="156" t="s">
        <v>143</v>
      </c>
      <c r="F2" s="155" t="s">
        <v>144</v>
      </c>
      <c r="G2" s="155" t="s">
        <v>214</v>
      </c>
      <c r="H2" s="157" t="s">
        <v>146</v>
      </c>
      <c r="J2" s="158" t="s">
        <v>140</v>
      </c>
      <c r="K2" s="159" t="s">
        <v>143</v>
      </c>
      <c r="L2" s="160" t="s">
        <v>291</v>
      </c>
      <c r="M2" s="160" t="s">
        <v>215</v>
      </c>
      <c r="N2" s="160" t="s">
        <v>22</v>
      </c>
      <c r="O2" s="161" t="s">
        <v>146</v>
      </c>
    </row>
    <row r="3" spans="1:15" x14ac:dyDescent="0.2">
      <c r="A3" s="271" t="s">
        <v>147</v>
      </c>
      <c r="B3" s="272"/>
      <c r="C3" s="272"/>
      <c r="D3" s="272"/>
      <c r="E3" s="272"/>
      <c r="F3" s="272"/>
      <c r="G3" s="273"/>
      <c r="H3" s="162">
        <v>3538.32</v>
      </c>
      <c r="J3" s="163"/>
      <c r="K3" s="264"/>
      <c r="L3" s="164"/>
      <c r="M3" s="165"/>
      <c r="N3" s="166">
        <f>B4</f>
        <v>39203</v>
      </c>
      <c r="O3" s="167">
        <v>3211.2</v>
      </c>
    </row>
    <row r="4" spans="1:15" x14ac:dyDescent="0.2">
      <c r="A4" s="168">
        <v>1256</v>
      </c>
      <c r="B4" s="169">
        <v>39203</v>
      </c>
      <c r="C4" s="170" t="s">
        <v>216</v>
      </c>
      <c r="D4" s="171">
        <v>108.5</v>
      </c>
      <c r="E4" s="171" t="s">
        <v>279</v>
      </c>
      <c r="F4" s="169"/>
      <c r="G4" s="171"/>
      <c r="H4" s="172">
        <f t="shared" ref="H4:H14" si="0">H3+G4-D4</f>
        <v>3429.82</v>
      </c>
      <c r="J4" s="173" t="str">
        <f>A5</f>
        <v>e</v>
      </c>
      <c r="K4" s="265" t="s">
        <v>279</v>
      </c>
      <c r="L4" s="174">
        <f>D5</f>
        <v>75</v>
      </c>
      <c r="M4" s="175"/>
      <c r="N4" s="176">
        <f>N3+2</f>
        <v>39205</v>
      </c>
      <c r="O4" s="177">
        <f t="shared" ref="O4:O13" si="1">O3+M4-L4</f>
        <v>3136.2</v>
      </c>
    </row>
    <row r="5" spans="1:15" x14ac:dyDescent="0.2">
      <c r="A5" s="168" t="s">
        <v>264</v>
      </c>
      <c r="B5" s="169">
        <f>B4+1</f>
        <v>39204</v>
      </c>
      <c r="C5" s="170" t="s">
        <v>217</v>
      </c>
      <c r="D5" s="171">
        <v>75</v>
      </c>
      <c r="E5" s="171" t="s">
        <v>279</v>
      </c>
      <c r="F5" s="169"/>
      <c r="G5" s="171"/>
      <c r="H5" s="172">
        <f t="shared" si="0"/>
        <v>3354.82</v>
      </c>
      <c r="J5" s="173"/>
      <c r="K5" s="265" t="s">
        <v>279</v>
      </c>
      <c r="L5" s="174"/>
      <c r="M5" s="174">
        <f>G7</f>
        <v>1201.1199999999999</v>
      </c>
      <c r="N5" s="176">
        <f>F7+2</f>
        <v>39214</v>
      </c>
      <c r="O5" s="177">
        <f t="shared" si="1"/>
        <v>4337.32</v>
      </c>
    </row>
    <row r="6" spans="1:15" x14ac:dyDescent="0.2">
      <c r="A6" s="168">
        <f>A4+1</f>
        <v>1257</v>
      </c>
      <c r="B6" s="169">
        <f>B5+6</f>
        <v>39210</v>
      </c>
      <c r="C6" s="170" t="s">
        <v>218</v>
      </c>
      <c r="D6" s="171">
        <v>218.62</v>
      </c>
      <c r="E6" s="171" t="s">
        <v>279</v>
      </c>
      <c r="F6" s="169"/>
      <c r="G6" s="171"/>
      <c r="H6" s="172">
        <f t="shared" si="0"/>
        <v>3136.2000000000003</v>
      </c>
      <c r="J6" s="173" t="str">
        <f>A8</f>
        <v>e</v>
      </c>
      <c r="K6" s="265" t="s">
        <v>279</v>
      </c>
      <c r="L6" s="174">
        <f>D8</f>
        <v>836.15</v>
      </c>
      <c r="M6" s="175"/>
      <c r="N6" s="176">
        <f>N5+4</f>
        <v>39218</v>
      </c>
      <c r="O6" s="177">
        <f t="shared" si="1"/>
        <v>3501.1699999999996</v>
      </c>
    </row>
    <row r="7" spans="1:15" x14ac:dyDescent="0.2">
      <c r="A7" s="168"/>
      <c r="B7" s="169"/>
      <c r="C7" s="170" t="s">
        <v>152</v>
      </c>
      <c r="D7" s="171"/>
      <c r="E7" s="171" t="s">
        <v>279</v>
      </c>
      <c r="F7" s="169">
        <f>B6+2</f>
        <v>39212</v>
      </c>
      <c r="G7" s="171">
        <v>1201.1199999999999</v>
      </c>
      <c r="H7" s="172">
        <f t="shared" si="0"/>
        <v>4337.32</v>
      </c>
      <c r="J7" s="173">
        <f>A9</f>
        <v>1258</v>
      </c>
      <c r="K7" s="265" t="s">
        <v>279</v>
      </c>
      <c r="L7" s="174">
        <f>D9</f>
        <v>400</v>
      </c>
      <c r="M7" s="175"/>
      <c r="N7" s="176">
        <f>N6+2</f>
        <v>39220</v>
      </c>
      <c r="O7" s="177">
        <f t="shared" si="1"/>
        <v>3101.1699999999996</v>
      </c>
    </row>
    <row r="8" spans="1:15" x14ac:dyDescent="0.2">
      <c r="A8" s="168" t="s">
        <v>264</v>
      </c>
      <c r="B8" s="169">
        <f>F7+5</f>
        <v>39217</v>
      </c>
      <c r="C8" s="170" t="s">
        <v>219</v>
      </c>
      <c r="D8" s="171">
        <v>836.15</v>
      </c>
      <c r="E8" s="171" t="s">
        <v>279</v>
      </c>
      <c r="F8" s="169"/>
      <c r="G8" s="171"/>
      <c r="H8" s="172">
        <f t="shared" si="0"/>
        <v>3501.1699999999996</v>
      </c>
      <c r="J8" s="173" t="s">
        <v>220</v>
      </c>
      <c r="K8" s="265"/>
      <c r="L8" s="175">
        <v>49.07</v>
      </c>
      <c r="M8" s="175"/>
      <c r="N8" s="176">
        <f>N7</f>
        <v>39220</v>
      </c>
      <c r="O8" s="177">
        <f t="shared" si="1"/>
        <v>3052.0999999999995</v>
      </c>
    </row>
    <row r="9" spans="1:15" x14ac:dyDescent="0.2">
      <c r="A9" s="168">
        <f>A6+1</f>
        <v>1258</v>
      </c>
      <c r="B9" s="169">
        <f>B8+1</f>
        <v>39218</v>
      </c>
      <c r="C9" s="170" t="s">
        <v>221</v>
      </c>
      <c r="D9" s="171">
        <v>400</v>
      </c>
      <c r="E9" s="171" t="s">
        <v>279</v>
      </c>
      <c r="F9" s="169"/>
      <c r="G9" s="171"/>
      <c r="H9" s="172">
        <f t="shared" si="0"/>
        <v>3101.1699999999996</v>
      </c>
      <c r="J9" s="173">
        <f>A11</f>
        <v>1260</v>
      </c>
      <c r="K9" s="265" t="s">
        <v>279</v>
      </c>
      <c r="L9" s="174">
        <f>D11</f>
        <v>60.01</v>
      </c>
      <c r="M9" s="175"/>
      <c r="N9" s="176">
        <f>N8+5</f>
        <v>39225</v>
      </c>
      <c r="O9" s="177">
        <f t="shared" si="1"/>
        <v>2992.0899999999992</v>
      </c>
    </row>
    <row r="10" spans="1:15" x14ac:dyDescent="0.2">
      <c r="A10" s="168">
        <f>A9+1</f>
        <v>1259</v>
      </c>
      <c r="B10" s="169">
        <f>B9+2</f>
        <v>39220</v>
      </c>
      <c r="C10" s="170" t="s">
        <v>222</v>
      </c>
      <c r="D10" s="171">
        <v>25.33</v>
      </c>
      <c r="E10" s="171"/>
      <c r="F10" s="169"/>
      <c r="G10" s="171"/>
      <c r="H10" s="172">
        <f t="shared" si="0"/>
        <v>3075.8399999999997</v>
      </c>
      <c r="J10" s="173" t="s">
        <v>223</v>
      </c>
      <c r="K10" s="265" t="s">
        <v>279</v>
      </c>
      <c r="L10" s="174">
        <f>D14</f>
        <v>40</v>
      </c>
      <c r="M10" s="175"/>
      <c r="N10" s="176">
        <f>B14</f>
        <v>39228</v>
      </c>
      <c r="O10" s="177">
        <f t="shared" si="1"/>
        <v>2952.0899999999992</v>
      </c>
    </row>
    <row r="11" spans="1:15" x14ac:dyDescent="0.2">
      <c r="A11" s="168">
        <f>A10+1</f>
        <v>1260</v>
      </c>
      <c r="B11" s="169">
        <f>B10+5</f>
        <v>39225</v>
      </c>
      <c r="C11" s="170" t="s">
        <v>224</v>
      </c>
      <c r="D11" s="171">
        <v>60.01</v>
      </c>
      <c r="E11" s="171" t="s">
        <v>279</v>
      </c>
      <c r="F11" s="169"/>
      <c r="G11" s="171"/>
      <c r="H11" s="172">
        <f t="shared" si="0"/>
        <v>3015.8299999999995</v>
      </c>
      <c r="J11" s="173" t="s">
        <v>225</v>
      </c>
      <c r="K11" s="265"/>
      <c r="L11" s="175"/>
      <c r="M11" s="175">
        <v>3.22</v>
      </c>
      <c r="N11" s="176">
        <f>EOMONTH(N10,0)</f>
        <v>39233</v>
      </c>
      <c r="O11" s="177">
        <f t="shared" si="1"/>
        <v>2955.309999999999</v>
      </c>
    </row>
    <row r="12" spans="1:15" x14ac:dyDescent="0.2">
      <c r="A12" s="168">
        <f>A11+1</f>
        <v>1261</v>
      </c>
      <c r="B12" s="169">
        <f>B11+1</f>
        <v>39226</v>
      </c>
      <c r="C12" s="170" t="s">
        <v>226</v>
      </c>
      <c r="D12" s="171">
        <v>97.37</v>
      </c>
      <c r="E12" s="171"/>
      <c r="F12" s="169"/>
      <c r="G12" s="171"/>
      <c r="H12" s="172">
        <f t="shared" si="0"/>
        <v>2918.4599999999996</v>
      </c>
      <c r="J12" s="173" t="s">
        <v>227</v>
      </c>
      <c r="K12" s="265"/>
      <c r="L12" s="174">
        <v>7.6</v>
      </c>
      <c r="M12" s="175"/>
      <c r="N12" s="176">
        <f t="shared" ref="N12:N13" si="2">EOMONTH(N11,0)</f>
        <v>39233</v>
      </c>
      <c r="O12" s="177">
        <f t="shared" si="1"/>
        <v>2947.7099999999991</v>
      </c>
    </row>
    <row r="13" spans="1:15" x14ac:dyDescent="0.2">
      <c r="A13" s="168"/>
      <c r="B13" s="169"/>
      <c r="C13" s="170" t="s">
        <v>152</v>
      </c>
      <c r="D13" s="171"/>
      <c r="E13" s="171"/>
      <c r="F13" s="169">
        <f>B12+2</f>
        <v>39228</v>
      </c>
      <c r="G13" s="171">
        <v>865.5</v>
      </c>
      <c r="H13" s="172">
        <f t="shared" si="0"/>
        <v>3783.9599999999996</v>
      </c>
      <c r="J13" s="173" t="s">
        <v>228</v>
      </c>
      <c r="K13" s="265"/>
      <c r="L13" s="174">
        <v>12</v>
      </c>
      <c r="M13" s="175"/>
      <c r="N13" s="176">
        <f t="shared" si="2"/>
        <v>39233</v>
      </c>
      <c r="O13" s="177">
        <f t="shared" si="1"/>
        <v>2935.7099999999991</v>
      </c>
    </row>
    <row r="14" spans="1:15" x14ac:dyDescent="0.2">
      <c r="A14" s="168" t="s">
        <v>223</v>
      </c>
      <c r="B14" s="169">
        <f>F13</f>
        <v>39228</v>
      </c>
      <c r="C14" s="170"/>
      <c r="D14" s="171">
        <v>40</v>
      </c>
      <c r="E14" s="171" t="s">
        <v>279</v>
      </c>
      <c r="F14" s="169"/>
      <c r="G14" s="171"/>
      <c r="H14" s="172">
        <f t="shared" si="0"/>
        <v>3743.9599999999996</v>
      </c>
      <c r="J14" s="173"/>
      <c r="K14" s="265"/>
      <c r="L14" s="174"/>
      <c r="M14" s="175"/>
      <c r="N14" s="176"/>
      <c r="O14" s="177"/>
    </row>
    <row r="15" spans="1:15" ht="10.5" customHeight="1" x14ac:dyDescent="0.2">
      <c r="A15" s="168"/>
      <c r="B15" s="169"/>
      <c r="C15" s="170"/>
      <c r="D15" s="171"/>
      <c r="E15" s="171"/>
      <c r="F15" s="169"/>
      <c r="G15" s="171"/>
      <c r="H15" s="172"/>
      <c r="J15" s="173"/>
      <c r="K15" s="265"/>
      <c r="L15" s="174"/>
      <c r="M15" s="175"/>
      <c r="N15" s="176"/>
      <c r="O15" s="177"/>
    </row>
    <row r="16" spans="1:15" ht="13.5" thickBot="1" x14ac:dyDescent="0.25">
      <c r="A16" s="168"/>
      <c r="B16" s="169"/>
      <c r="C16" s="170"/>
      <c r="D16" s="171"/>
      <c r="E16" s="171"/>
      <c r="F16" s="169"/>
      <c r="G16" s="171"/>
      <c r="H16" s="172"/>
      <c r="J16" s="178"/>
      <c r="K16" s="266"/>
      <c r="L16" s="179"/>
      <c r="M16" s="179"/>
      <c r="N16" s="180"/>
      <c r="O16" s="181"/>
    </row>
    <row r="17" spans="1:25" ht="13.5" thickBot="1" x14ac:dyDescent="0.25"/>
    <row r="18" spans="1:25" x14ac:dyDescent="0.2">
      <c r="A18" s="7" t="s">
        <v>322</v>
      </c>
      <c r="H18" s="267">
        <f>G13</f>
        <v>865.5</v>
      </c>
      <c r="J18" s="7" t="s">
        <v>324</v>
      </c>
      <c r="N18" s="7">
        <f>M11</f>
        <v>3.22</v>
      </c>
      <c r="P18" s="44"/>
      <c r="Q18" s="45"/>
      <c r="R18" s="45"/>
      <c r="S18" s="45"/>
      <c r="T18" s="45"/>
      <c r="U18" s="45"/>
      <c r="V18" s="45"/>
      <c r="W18" s="45"/>
      <c r="X18" s="45"/>
      <c r="Y18" s="46"/>
    </row>
    <row r="19" spans="1:25" ht="22.5" x14ac:dyDescent="0.2">
      <c r="A19" s="7" t="s">
        <v>323</v>
      </c>
      <c r="H19" s="267">
        <f>D10+D12</f>
        <v>122.7</v>
      </c>
      <c r="J19" s="7" t="s">
        <v>325</v>
      </c>
      <c r="N19" s="267">
        <f>L8+L12+L13</f>
        <v>68.67</v>
      </c>
      <c r="P19" s="47"/>
      <c r="Q19" s="182" t="s">
        <v>229</v>
      </c>
      <c r="R19" s="182"/>
      <c r="S19" s="183" t="s">
        <v>230</v>
      </c>
      <c r="T19" s="184"/>
      <c r="U19" s="184"/>
      <c r="V19" s="184"/>
      <c r="W19" s="184"/>
      <c r="X19" s="184"/>
      <c r="Y19" s="53"/>
    </row>
    <row r="20" spans="1:25" x14ac:dyDescent="0.2">
      <c r="P20" s="47"/>
      <c r="Q20" s="185" t="s">
        <v>231</v>
      </c>
      <c r="R20" s="185" t="s">
        <v>25</v>
      </c>
      <c r="S20" s="48"/>
      <c r="T20" s="48"/>
      <c r="U20" s="48"/>
      <c r="V20" s="48"/>
      <c r="W20" s="48"/>
      <c r="X20" s="48"/>
      <c r="Y20" s="53"/>
    </row>
    <row r="21" spans="1:25" x14ac:dyDescent="0.2">
      <c r="P21" s="47"/>
      <c r="Q21" s="186"/>
      <c r="R21" s="186"/>
      <c r="S21" s="187">
        <v>1</v>
      </c>
      <c r="T21" s="48" t="s">
        <v>232</v>
      </c>
      <c r="U21" s="48"/>
      <c r="V21" s="48"/>
      <c r="W21" s="48"/>
      <c r="X21" s="188">
        <f>O13</f>
        <v>2935.7099999999991</v>
      </c>
      <c r="Y21" s="53"/>
    </row>
    <row r="22" spans="1:25" x14ac:dyDescent="0.2">
      <c r="P22" s="47"/>
      <c r="Q22" s="186"/>
      <c r="R22" s="186"/>
      <c r="S22" s="187"/>
      <c r="T22" s="48"/>
      <c r="U22" s="48"/>
      <c r="V22" s="48"/>
      <c r="W22" s="48"/>
      <c r="X22" s="189"/>
      <c r="Y22" s="53"/>
    </row>
    <row r="23" spans="1:25" x14ac:dyDescent="0.2">
      <c r="P23" s="47"/>
      <c r="Q23" s="186"/>
      <c r="R23" s="186"/>
      <c r="S23" s="187">
        <v>2</v>
      </c>
      <c r="T23" s="48" t="s">
        <v>233</v>
      </c>
      <c r="U23" s="48"/>
      <c r="V23" s="48"/>
      <c r="W23" s="48" t="s">
        <v>234</v>
      </c>
      <c r="X23" s="190">
        <f>H18</f>
        <v>865.5</v>
      </c>
      <c r="Y23" s="53"/>
    </row>
    <row r="24" spans="1:25" x14ac:dyDescent="0.2">
      <c r="P24" s="47"/>
      <c r="Q24" s="186"/>
      <c r="R24" s="186"/>
      <c r="S24" s="187"/>
      <c r="T24" s="48" t="s">
        <v>235</v>
      </c>
      <c r="U24" s="48"/>
      <c r="V24" s="48"/>
      <c r="W24" s="48" t="s">
        <v>234</v>
      </c>
      <c r="X24" s="190"/>
      <c r="Y24" s="53"/>
    </row>
    <row r="25" spans="1:25" x14ac:dyDescent="0.2">
      <c r="P25" s="47"/>
      <c r="Q25" s="186"/>
      <c r="R25" s="186"/>
      <c r="S25" s="187"/>
      <c r="T25" s="48"/>
      <c r="U25" s="48"/>
      <c r="V25" s="48"/>
      <c r="W25" s="48" t="s">
        <v>234</v>
      </c>
      <c r="X25" s="190"/>
      <c r="Y25" s="53"/>
    </row>
    <row r="26" spans="1:25" x14ac:dyDescent="0.2">
      <c r="P26" s="47"/>
      <c r="Q26" s="186"/>
      <c r="R26" s="186"/>
      <c r="S26" s="187"/>
      <c r="T26" s="48"/>
      <c r="U26" s="48"/>
      <c r="V26" s="48"/>
      <c r="W26" s="48" t="s">
        <v>234</v>
      </c>
      <c r="X26" s="190"/>
      <c r="Y26" s="53"/>
    </row>
    <row r="27" spans="1:25" x14ac:dyDescent="0.2">
      <c r="P27" s="47"/>
      <c r="Q27" s="186"/>
      <c r="R27" s="186"/>
      <c r="S27" s="187">
        <v>3</v>
      </c>
      <c r="T27" s="48" t="s">
        <v>236</v>
      </c>
      <c r="U27" s="48"/>
      <c r="V27" s="48"/>
      <c r="W27" s="48"/>
      <c r="X27" s="189"/>
      <c r="Y27" s="53"/>
    </row>
    <row r="28" spans="1:25" x14ac:dyDescent="0.2">
      <c r="P28" s="47"/>
      <c r="Q28" s="186"/>
      <c r="R28" s="186"/>
      <c r="S28" s="187"/>
      <c r="T28" s="191" t="s">
        <v>237</v>
      </c>
      <c r="U28" s="191"/>
      <c r="V28" s="48"/>
      <c r="W28" s="48"/>
      <c r="X28" s="192">
        <f>SUM(X21:X26)</f>
        <v>3801.2099999999991</v>
      </c>
      <c r="Y28" s="53"/>
    </row>
    <row r="29" spans="1:25" x14ac:dyDescent="0.2">
      <c r="P29" s="47"/>
      <c r="Q29" s="186"/>
      <c r="R29" s="186"/>
      <c r="S29" s="187">
        <v>4</v>
      </c>
      <c r="T29" s="48" t="s">
        <v>238</v>
      </c>
      <c r="U29" s="48"/>
      <c r="V29" s="48"/>
      <c r="W29" s="48" t="s">
        <v>239</v>
      </c>
      <c r="X29" s="193">
        <f>H19</f>
        <v>122.7</v>
      </c>
      <c r="Y29" s="53"/>
    </row>
    <row r="30" spans="1:25" ht="13.5" thickBot="1" x14ac:dyDescent="0.25">
      <c r="P30" s="47"/>
      <c r="Q30" s="186"/>
      <c r="R30" s="186"/>
      <c r="S30" s="187">
        <v>5</v>
      </c>
      <c r="T30" s="48" t="s">
        <v>240</v>
      </c>
      <c r="U30" s="48"/>
      <c r="V30" s="48"/>
      <c r="W30" s="48"/>
      <c r="X30" s="194">
        <f>X28-X29</f>
        <v>3678.5099999999993</v>
      </c>
      <c r="Y30" s="53"/>
    </row>
    <row r="31" spans="1:25" ht="10.5" customHeight="1" thickTop="1" x14ac:dyDescent="0.2">
      <c r="P31" s="47"/>
      <c r="Q31" s="186"/>
      <c r="R31" s="186"/>
      <c r="S31" s="48"/>
      <c r="T31" s="48"/>
      <c r="U31" s="48"/>
      <c r="V31" s="48"/>
      <c r="W31" s="48"/>
      <c r="X31" s="48"/>
      <c r="Y31" s="53"/>
    </row>
    <row r="32" spans="1:25" x14ac:dyDescent="0.2">
      <c r="P32" s="47"/>
      <c r="Q32" s="186" t="s">
        <v>100</v>
      </c>
      <c r="R32" s="195"/>
      <c r="S32" s="48"/>
      <c r="T32" s="48"/>
      <c r="U32" s="48"/>
      <c r="V32" s="48"/>
      <c r="W32" s="48"/>
      <c r="X32" s="48"/>
      <c r="Y32" s="53"/>
    </row>
    <row r="33" spans="16:25" x14ac:dyDescent="0.2">
      <c r="P33" s="47"/>
      <c r="Q33" s="48"/>
      <c r="R33" s="48"/>
      <c r="S33" s="48"/>
      <c r="T33" s="48"/>
      <c r="U33" s="48"/>
      <c r="V33" s="48"/>
      <c r="W33" s="48"/>
      <c r="X33" s="48"/>
      <c r="Y33" s="53"/>
    </row>
    <row r="34" spans="16:25" x14ac:dyDescent="0.2">
      <c r="P34" s="47"/>
      <c r="Q34" s="183" t="s">
        <v>241</v>
      </c>
      <c r="R34" s="184"/>
      <c r="S34" s="184"/>
      <c r="T34" s="184"/>
      <c r="U34" s="184"/>
      <c r="V34" s="48"/>
      <c r="W34" s="48"/>
      <c r="X34" s="48"/>
      <c r="Y34" s="53"/>
    </row>
    <row r="35" spans="16:25" x14ac:dyDescent="0.2">
      <c r="P35" s="47"/>
      <c r="Q35" s="187">
        <v>6</v>
      </c>
      <c r="R35" s="48" t="s">
        <v>242</v>
      </c>
      <c r="S35" s="48"/>
      <c r="T35" s="48"/>
      <c r="U35" s="48"/>
      <c r="V35" s="188">
        <f>H14</f>
        <v>3743.9599999999996</v>
      </c>
      <c r="W35" s="189"/>
      <c r="X35" s="48"/>
      <c r="Y35" s="53"/>
    </row>
    <row r="36" spans="16:25" ht="38.25" x14ac:dyDescent="0.2">
      <c r="P36" s="47"/>
      <c r="Q36" s="187">
        <v>7</v>
      </c>
      <c r="R36" s="184" t="s">
        <v>243</v>
      </c>
      <c r="S36" s="184"/>
      <c r="T36" s="184"/>
      <c r="U36" s="184" t="s">
        <v>239</v>
      </c>
      <c r="V36" s="51">
        <f>N19</f>
        <v>68.67</v>
      </c>
      <c r="W36" s="189"/>
      <c r="X36" s="48"/>
      <c r="Y36" s="53"/>
    </row>
    <row r="37" spans="16:25" x14ac:dyDescent="0.2">
      <c r="P37" s="47"/>
      <c r="Q37" s="187">
        <v>8</v>
      </c>
      <c r="R37" s="48" t="s">
        <v>244</v>
      </c>
      <c r="S37" s="48"/>
      <c r="T37" s="48"/>
      <c r="U37" s="48"/>
      <c r="V37" s="51">
        <f>V35-V36</f>
        <v>3675.2899999999995</v>
      </c>
      <c r="W37" s="189"/>
      <c r="X37" s="48"/>
      <c r="Y37" s="53"/>
    </row>
    <row r="38" spans="16:25" x14ac:dyDescent="0.2">
      <c r="P38" s="47"/>
      <c r="Q38" s="187">
        <v>9</v>
      </c>
      <c r="R38" s="48" t="s">
        <v>245</v>
      </c>
      <c r="S38" s="48"/>
      <c r="T38" s="48"/>
      <c r="U38" s="48" t="s">
        <v>234</v>
      </c>
      <c r="V38" s="51">
        <f>N18</f>
        <v>3.22</v>
      </c>
      <c r="W38" s="189"/>
      <c r="X38" s="48"/>
      <c r="Y38" s="53"/>
    </row>
    <row r="39" spans="16:25" ht="13.5" thickBot="1" x14ac:dyDescent="0.25">
      <c r="P39" s="47"/>
      <c r="Q39" s="187">
        <v>10</v>
      </c>
      <c r="R39" s="48" t="s">
        <v>246</v>
      </c>
      <c r="S39" s="48"/>
      <c r="T39" s="48"/>
      <c r="U39" s="48"/>
      <c r="V39" s="194">
        <f>SUM(V37:V38)</f>
        <v>3678.5099999999993</v>
      </c>
      <c r="W39" s="189"/>
      <c r="X39" s="48"/>
      <c r="Y39" s="53"/>
    </row>
    <row r="40" spans="16:25" ht="14.25" thickTop="1" thickBot="1" x14ac:dyDescent="0.25">
      <c r="P40" s="58"/>
      <c r="Q40" s="59"/>
      <c r="R40" s="59"/>
      <c r="S40" s="59"/>
      <c r="T40" s="59"/>
      <c r="U40" s="59"/>
      <c r="V40" s="59"/>
      <c r="W40" s="59"/>
      <c r="X40" s="59"/>
      <c r="Y40" s="196"/>
    </row>
    <row r="42" spans="16:25" x14ac:dyDescent="0.2">
      <c r="V42" s="7" t="b">
        <f>V39=X30</f>
        <v>1</v>
      </c>
    </row>
  </sheetData>
  <mergeCells count="1">
    <mergeCell ref="A3:G3"/>
  </mergeCells>
  <conditionalFormatting sqref="A4:H16">
    <cfRule type="expression" dxfId="3" priority="2">
      <formula>$E4="x"</formula>
    </cfRule>
  </conditionalFormatting>
  <conditionalFormatting sqref="J4:O16">
    <cfRule type="expression" dxfId="2" priority="1">
      <formula>$K4="x"</formula>
    </cfRule>
  </conditionalFormatting>
  <dataValidations count="3">
    <dataValidation type="list" allowBlank="1" showInputMessage="1" showErrorMessage="1" sqref="K3:K16 E4:E16">
      <formula1>"x"</formula1>
    </dataValidation>
    <dataValidation type="list" allowBlank="1" showInputMessage="1" showErrorMessage="1" sqref="WVB983044:WVB983054 IP4:IP14 SL4:SL14 ACH4:ACH14 AMD4:AMD14 AVZ4:AVZ14 BFV4:BFV14 BPR4:BPR14 BZN4:BZN14 CJJ4:CJJ14 CTF4:CTF14 DDB4:DDB14 DMX4:DMX14 DWT4:DWT14 EGP4:EGP14 EQL4:EQL14 FAH4:FAH14 FKD4:FKD14 FTZ4:FTZ14 GDV4:GDV14 GNR4:GNR14 GXN4:GXN14 HHJ4:HHJ14 HRF4:HRF14 IBB4:IBB14 IKX4:IKX14 IUT4:IUT14 JEP4:JEP14 JOL4:JOL14 JYH4:JYH14 KID4:KID14 KRZ4:KRZ14 LBV4:LBV14 LLR4:LLR14 LVN4:LVN14 MFJ4:MFJ14 MPF4:MPF14 MZB4:MZB14 NIX4:NIX14 NST4:NST14 OCP4:OCP14 OML4:OML14 OWH4:OWH14 PGD4:PGD14 PPZ4:PPZ14 PZV4:PZV14 QJR4:QJR14 QTN4:QTN14 RDJ4:RDJ14 RNF4:RNF14 RXB4:RXB14 SGX4:SGX14 SQT4:SQT14 TAP4:TAP14 TKL4:TKL14 TUH4:TUH14 UED4:UED14 UNZ4:UNZ14 UXV4:UXV14 VHR4:VHR14 VRN4:VRN14 WBJ4:WBJ14 WLF4:WLF14 WVB4:WVB14 E65540:E65550 IP65540:IP65550 SL65540:SL65550 ACH65540:ACH65550 AMD65540:AMD65550 AVZ65540:AVZ65550 BFV65540:BFV65550 BPR65540:BPR65550 BZN65540:BZN65550 CJJ65540:CJJ65550 CTF65540:CTF65550 DDB65540:DDB65550 DMX65540:DMX65550 DWT65540:DWT65550 EGP65540:EGP65550 EQL65540:EQL65550 FAH65540:FAH65550 FKD65540:FKD65550 FTZ65540:FTZ65550 GDV65540:GDV65550 GNR65540:GNR65550 GXN65540:GXN65550 HHJ65540:HHJ65550 HRF65540:HRF65550 IBB65540:IBB65550 IKX65540:IKX65550 IUT65540:IUT65550 JEP65540:JEP65550 JOL65540:JOL65550 JYH65540:JYH65550 KID65540:KID65550 KRZ65540:KRZ65550 LBV65540:LBV65550 LLR65540:LLR65550 LVN65540:LVN65550 MFJ65540:MFJ65550 MPF65540:MPF65550 MZB65540:MZB65550 NIX65540:NIX65550 NST65540:NST65550 OCP65540:OCP65550 OML65540:OML65550 OWH65540:OWH65550 PGD65540:PGD65550 PPZ65540:PPZ65550 PZV65540:PZV65550 QJR65540:QJR65550 QTN65540:QTN65550 RDJ65540:RDJ65550 RNF65540:RNF65550 RXB65540:RXB65550 SGX65540:SGX65550 SQT65540:SQT65550 TAP65540:TAP65550 TKL65540:TKL65550 TUH65540:TUH65550 UED65540:UED65550 UNZ65540:UNZ65550 UXV65540:UXV65550 VHR65540:VHR65550 VRN65540:VRN65550 WBJ65540:WBJ65550 WLF65540:WLF65550 WVB65540:WVB65550 E131076:E131086 IP131076:IP131086 SL131076:SL131086 ACH131076:ACH131086 AMD131076:AMD131086 AVZ131076:AVZ131086 BFV131076:BFV131086 BPR131076:BPR131086 BZN131076:BZN131086 CJJ131076:CJJ131086 CTF131076:CTF131086 DDB131076:DDB131086 DMX131076:DMX131086 DWT131076:DWT131086 EGP131076:EGP131086 EQL131076:EQL131086 FAH131076:FAH131086 FKD131076:FKD131086 FTZ131076:FTZ131086 GDV131076:GDV131086 GNR131076:GNR131086 GXN131076:GXN131086 HHJ131076:HHJ131086 HRF131076:HRF131086 IBB131076:IBB131086 IKX131076:IKX131086 IUT131076:IUT131086 JEP131076:JEP131086 JOL131076:JOL131086 JYH131076:JYH131086 KID131076:KID131086 KRZ131076:KRZ131086 LBV131076:LBV131086 LLR131076:LLR131086 LVN131076:LVN131086 MFJ131076:MFJ131086 MPF131076:MPF131086 MZB131076:MZB131086 NIX131076:NIX131086 NST131076:NST131086 OCP131076:OCP131086 OML131076:OML131086 OWH131076:OWH131086 PGD131076:PGD131086 PPZ131076:PPZ131086 PZV131076:PZV131086 QJR131076:QJR131086 QTN131076:QTN131086 RDJ131076:RDJ131086 RNF131076:RNF131086 RXB131076:RXB131086 SGX131076:SGX131086 SQT131076:SQT131086 TAP131076:TAP131086 TKL131076:TKL131086 TUH131076:TUH131086 UED131076:UED131086 UNZ131076:UNZ131086 UXV131076:UXV131086 VHR131076:VHR131086 VRN131076:VRN131086 WBJ131076:WBJ131086 WLF131076:WLF131086 WVB131076:WVB131086 E196612:E196622 IP196612:IP196622 SL196612:SL196622 ACH196612:ACH196622 AMD196612:AMD196622 AVZ196612:AVZ196622 BFV196612:BFV196622 BPR196612:BPR196622 BZN196612:BZN196622 CJJ196612:CJJ196622 CTF196612:CTF196622 DDB196612:DDB196622 DMX196612:DMX196622 DWT196612:DWT196622 EGP196612:EGP196622 EQL196612:EQL196622 FAH196612:FAH196622 FKD196612:FKD196622 FTZ196612:FTZ196622 GDV196612:GDV196622 GNR196612:GNR196622 GXN196612:GXN196622 HHJ196612:HHJ196622 HRF196612:HRF196622 IBB196612:IBB196622 IKX196612:IKX196622 IUT196612:IUT196622 JEP196612:JEP196622 JOL196612:JOL196622 JYH196612:JYH196622 KID196612:KID196622 KRZ196612:KRZ196622 LBV196612:LBV196622 LLR196612:LLR196622 LVN196612:LVN196622 MFJ196612:MFJ196622 MPF196612:MPF196622 MZB196612:MZB196622 NIX196612:NIX196622 NST196612:NST196622 OCP196612:OCP196622 OML196612:OML196622 OWH196612:OWH196622 PGD196612:PGD196622 PPZ196612:PPZ196622 PZV196612:PZV196622 QJR196612:QJR196622 QTN196612:QTN196622 RDJ196612:RDJ196622 RNF196612:RNF196622 RXB196612:RXB196622 SGX196612:SGX196622 SQT196612:SQT196622 TAP196612:TAP196622 TKL196612:TKL196622 TUH196612:TUH196622 UED196612:UED196622 UNZ196612:UNZ196622 UXV196612:UXV196622 VHR196612:VHR196622 VRN196612:VRN196622 WBJ196612:WBJ196622 WLF196612:WLF196622 WVB196612:WVB196622 E262148:E262158 IP262148:IP262158 SL262148:SL262158 ACH262148:ACH262158 AMD262148:AMD262158 AVZ262148:AVZ262158 BFV262148:BFV262158 BPR262148:BPR262158 BZN262148:BZN262158 CJJ262148:CJJ262158 CTF262148:CTF262158 DDB262148:DDB262158 DMX262148:DMX262158 DWT262148:DWT262158 EGP262148:EGP262158 EQL262148:EQL262158 FAH262148:FAH262158 FKD262148:FKD262158 FTZ262148:FTZ262158 GDV262148:GDV262158 GNR262148:GNR262158 GXN262148:GXN262158 HHJ262148:HHJ262158 HRF262148:HRF262158 IBB262148:IBB262158 IKX262148:IKX262158 IUT262148:IUT262158 JEP262148:JEP262158 JOL262148:JOL262158 JYH262148:JYH262158 KID262148:KID262158 KRZ262148:KRZ262158 LBV262148:LBV262158 LLR262148:LLR262158 LVN262148:LVN262158 MFJ262148:MFJ262158 MPF262148:MPF262158 MZB262148:MZB262158 NIX262148:NIX262158 NST262148:NST262158 OCP262148:OCP262158 OML262148:OML262158 OWH262148:OWH262158 PGD262148:PGD262158 PPZ262148:PPZ262158 PZV262148:PZV262158 QJR262148:QJR262158 QTN262148:QTN262158 RDJ262148:RDJ262158 RNF262148:RNF262158 RXB262148:RXB262158 SGX262148:SGX262158 SQT262148:SQT262158 TAP262148:TAP262158 TKL262148:TKL262158 TUH262148:TUH262158 UED262148:UED262158 UNZ262148:UNZ262158 UXV262148:UXV262158 VHR262148:VHR262158 VRN262148:VRN262158 WBJ262148:WBJ262158 WLF262148:WLF262158 WVB262148:WVB262158 E327684:E327694 IP327684:IP327694 SL327684:SL327694 ACH327684:ACH327694 AMD327684:AMD327694 AVZ327684:AVZ327694 BFV327684:BFV327694 BPR327684:BPR327694 BZN327684:BZN327694 CJJ327684:CJJ327694 CTF327684:CTF327694 DDB327684:DDB327694 DMX327684:DMX327694 DWT327684:DWT327694 EGP327684:EGP327694 EQL327684:EQL327694 FAH327684:FAH327694 FKD327684:FKD327694 FTZ327684:FTZ327694 GDV327684:GDV327694 GNR327684:GNR327694 GXN327684:GXN327694 HHJ327684:HHJ327694 HRF327684:HRF327694 IBB327684:IBB327694 IKX327684:IKX327694 IUT327684:IUT327694 JEP327684:JEP327694 JOL327684:JOL327694 JYH327684:JYH327694 KID327684:KID327694 KRZ327684:KRZ327694 LBV327684:LBV327694 LLR327684:LLR327694 LVN327684:LVN327694 MFJ327684:MFJ327694 MPF327684:MPF327694 MZB327684:MZB327694 NIX327684:NIX327694 NST327684:NST327694 OCP327684:OCP327694 OML327684:OML327694 OWH327684:OWH327694 PGD327684:PGD327694 PPZ327684:PPZ327694 PZV327684:PZV327694 QJR327684:QJR327694 QTN327684:QTN327694 RDJ327684:RDJ327694 RNF327684:RNF327694 RXB327684:RXB327694 SGX327684:SGX327694 SQT327684:SQT327694 TAP327684:TAP327694 TKL327684:TKL327694 TUH327684:TUH327694 UED327684:UED327694 UNZ327684:UNZ327694 UXV327684:UXV327694 VHR327684:VHR327694 VRN327684:VRN327694 WBJ327684:WBJ327694 WLF327684:WLF327694 WVB327684:WVB327694 E393220:E393230 IP393220:IP393230 SL393220:SL393230 ACH393220:ACH393230 AMD393220:AMD393230 AVZ393220:AVZ393230 BFV393220:BFV393230 BPR393220:BPR393230 BZN393220:BZN393230 CJJ393220:CJJ393230 CTF393220:CTF393230 DDB393220:DDB393230 DMX393220:DMX393230 DWT393220:DWT393230 EGP393220:EGP393230 EQL393220:EQL393230 FAH393220:FAH393230 FKD393220:FKD393230 FTZ393220:FTZ393230 GDV393220:GDV393230 GNR393220:GNR393230 GXN393220:GXN393230 HHJ393220:HHJ393230 HRF393220:HRF393230 IBB393220:IBB393230 IKX393220:IKX393230 IUT393220:IUT393230 JEP393220:JEP393230 JOL393220:JOL393230 JYH393220:JYH393230 KID393220:KID393230 KRZ393220:KRZ393230 LBV393220:LBV393230 LLR393220:LLR393230 LVN393220:LVN393230 MFJ393220:MFJ393230 MPF393220:MPF393230 MZB393220:MZB393230 NIX393220:NIX393230 NST393220:NST393230 OCP393220:OCP393230 OML393220:OML393230 OWH393220:OWH393230 PGD393220:PGD393230 PPZ393220:PPZ393230 PZV393220:PZV393230 QJR393220:QJR393230 QTN393220:QTN393230 RDJ393220:RDJ393230 RNF393220:RNF393230 RXB393220:RXB393230 SGX393220:SGX393230 SQT393220:SQT393230 TAP393220:TAP393230 TKL393220:TKL393230 TUH393220:TUH393230 UED393220:UED393230 UNZ393220:UNZ393230 UXV393220:UXV393230 VHR393220:VHR393230 VRN393220:VRN393230 WBJ393220:WBJ393230 WLF393220:WLF393230 WVB393220:WVB393230 E458756:E458766 IP458756:IP458766 SL458756:SL458766 ACH458756:ACH458766 AMD458756:AMD458766 AVZ458756:AVZ458766 BFV458756:BFV458766 BPR458756:BPR458766 BZN458756:BZN458766 CJJ458756:CJJ458766 CTF458756:CTF458766 DDB458756:DDB458766 DMX458756:DMX458766 DWT458756:DWT458766 EGP458756:EGP458766 EQL458756:EQL458766 FAH458756:FAH458766 FKD458756:FKD458766 FTZ458756:FTZ458766 GDV458756:GDV458766 GNR458756:GNR458766 GXN458756:GXN458766 HHJ458756:HHJ458766 HRF458756:HRF458766 IBB458756:IBB458766 IKX458756:IKX458766 IUT458756:IUT458766 JEP458756:JEP458766 JOL458756:JOL458766 JYH458756:JYH458766 KID458756:KID458766 KRZ458756:KRZ458766 LBV458756:LBV458766 LLR458756:LLR458766 LVN458756:LVN458766 MFJ458756:MFJ458766 MPF458756:MPF458766 MZB458756:MZB458766 NIX458756:NIX458766 NST458756:NST458766 OCP458756:OCP458766 OML458756:OML458766 OWH458756:OWH458766 PGD458756:PGD458766 PPZ458756:PPZ458766 PZV458756:PZV458766 QJR458756:QJR458766 QTN458756:QTN458766 RDJ458756:RDJ458766 RNF458756:RNF458766 RXB458756:RXB458766 SGX458756:SGX458766 SQT458756:SQT458766 TAP458756:TAP458766 TKL458756:TKL458766 TUH458756:TUH458766 UED458756:UED458766 UNZ458756:UNZ458766 UXV458756:UXV458766 VHR458756:VHR458766 VRN458756:VRN458766 WBJ458756:WBJ458766 WLF458756:WLF458766 WVB458756:WVB458766 E524292:E524302 IP524292:IP524302 SL524292:SL524302 ACH524292:ACH524302 AMD524292:AMD524302 AVZ524292:AVZ524302 BFV524292:BFV524302 BPR524292:BPR524302 BZN524292:BZN524302 CJJ524292:CJJ524302 CTF524292:CTF524302 DDB524292:DDB524302 DMX524292:DMX524302 DWT524292:DWT524302 EGP524292:EGP524302 EQL524292:EQL524302 FAH524292:FAH524302 FKD524292:FKD524302 FTZ524292:FTZ524302 GDV524292:GDV524302 GNR524292:GNR524302 GXN524292:GXN524302 HHJ524292:HHJ524302 HRF524292:HRF524302 IBB524292:IBB524302 IKX524292:IKX524302 IUT524292:IUT524302 JEP524292:JEP524302 JOL524292:JOL524302 JYH524292:JYH524302 KID524292:KID524302 KRZ524292:KRZ524302 LBV524292:LBV524302 LLR524292:LLR524302 LVN524292:LVN524302 MFJ524292:MFJ524302 MPF524292:MPF524302 MZB524292:MZB524302 NIX524292:NIX524302 NST524292:NST524302 OCP524292:OCP524302 OML524292:OML524302 OWH524292:OWH524302 PGD524292:PGD524302 PPZ524292:PPZ524302 PZV524292:PZV524302 QJR524292:QJR524302 QTN524292:QTN524302 RDJ524292:RDJ524302 RNF524292:RNF524302 RXB524292:RXB524302 SGX524292:SGX524302 SQT524292:SQT524302 TAP524292:TAP524302 TKL524292:TKL524302 TUH524292:TUH524302 UED524292:UED524302 UNZ524292:UNZ524302 UXV524292:UXV524302 VHR524292:VHR524302 VRN524292:VRN524302 WBJ524292:WBJ524302 WLF524292:WLF524302 WVB524292:WVB524302 E589828:E589838 IP589828:IP589838 SL589828:SL589838 ACH589828:ACH589838 AMD589828:AMD589838 AVZ589828:AVZ589838 BFV589828:BFV589838 BPR589828:BPR589838 BZN589828:BZN589838 CJJ589828:CJJ589838 CTF589828:CTF589838 DDB589828:DDB589838 DMX589828:DMX589838 DWT589828:DWT589838 EGP589828:EGP589838 EQL589828:EQL589838 FAH589828:FAH589838 FKD589828:FKD589838 FTZ589828:FTZ589838 GDV589828:GDV589838 GNR589828:GNR589838 GXN589828:GXN589838 HHJ589828:HHJ589838 HRF589828:HRF589838 IBB589828:IBB589838 IKX589828:IKX589838 IUT589828:IUT589838 JEP589828:JEP589838 JOL589828:JOL589838 JYH589828:JYH589838 KID589828:KID589838 KRZ589828:KRZ589838 LBV589828:LBV589838 LLR589828:LLR589838 LVN589828:LVN589838 MFJ589828:MFJ589838 MPF589828:MPF589838 MZB589828:MZB589838 NIX589828:NIX589838 NST589828:NST589838 OCP589828:OCP589838 OML589828:OML589838 OWH589828:OWH589838 PGD589828:PGD589838 PPZ589828:PPZ589838 PZV589828:PZV589838 QJR589828:QJR589838 QTN589828:QTN589838 RDJ589828:RDJ589838 RNF589828:RNF589838 RXB589828:RXB589838 SGX589828:SGX589838 SQT589828:SQT589838 TAP589828:TAP589838 TKL589828:TKL589838 TUH589828:TUH589838 UED589828:UED589838 UNZ589828:UNZ589838 UXV589828:UXV589838 VHR589828:VHR589838 VRN589828:VRN589838 WBJ589828:WBJ589838 WLF589828:WLF589838 WVB589828:WVB589838 E655364:E655374 IP655364:IP655374 SL655364:SL655374 ACH655364:ACH655374 AMD655364:AMD655374 AVZ655364:AVZ655374 BFV655364:BFV655374 BPR655364:BPR655374 BZN655364:BZN655374 CJJ655364:CJJ655374 CTF655364:CTF655374 DDB655364:DDB655374 DMX655364:DMX655374 DWT655364:DWT655374 EGP655364:EGP655374 EQL655364:EQL655374 FAH655364:FAH655374 FKD655364:FKD655374 FTZ655364:FTZ655374 GDV655364:GDV655374 GNR655364:GNR655374 GXN655364:GXN655374 HHJ655364:HHJ655374 HRF655364:HRF655374 IBB655364:IBB655374 IKX655364:IKX655374 IUT655364:IUT655374 JEP655364:JEP655374 JOL655364:JOL655374 JYH655364:JYH655374 KID655364:KID655374 KRZ655364:KRZ655374 LBV655364:LBV655374 LLR655364:LLR655374 LVN655364:LVN655374 MFJ655364:MFJ655374 MPF655364:MPF655374 MZB655364:MZB655374 NIX655364:NIX655374 NST655364:NST655374 OCP655364:OCP655374 OML655364:OML655374 OWH655364:OWH655374 PGD655364:PGD655374 PPZ655364:PPZ655374 PZV655364:PZV655374 QJR655364:QJR655374 QTN655364:QTN655374 RDJ655364:RDJ655374 RNF655364:RNF655374 RXB655364:RXB655374 SGX655364:SGX655374 SQT655364:SQT655374 TAP655364:TAP655374 TKL655364:TKL655374 TUH655364:TUH655374 UED655364:UED655374 UNZ655364:UNZ655374 UXV655364:UXV655374 VHR655364:VHR655374 VRN655364:VRN655374 WBJ655364:WBJ655374 WLF655364:WLF655374 WVB655364:WVB655374 E720900:E720910 IP720900:IP720910 SL720900:SL720910 ACH720900:ACH720910 AMD720900:AMD720910 AVZ720900:AVZ720910 BFV720900:BFV720910 BPR720900:BPR720910 BZN720900:BZN720910 CJJ720900:CJJ720910 CTF720900:CTF720910 DDB720900:DDB720910 DMX720900:DMX720910 DWT720900:DWT720910 EGP720900:EGP720910 EQL720900:EQL720910 FAH720900:FAH720910 FKD720900:FKD720910 FTZ720900:FTZ720910 GDV720900:GDV720910 GNR720900:GNR720910 GXN720900:GXN720910 HHJ720900:HHJ720910 HRF720900:HRF720910 IBB720900:IBB720910 IKX720900:IKX720910 IUT720900:IUT720910 JEP720900:JEP720910 JOL720900:JOL720910 JYH720900:JYH720910 KID720900:KID720910 KRZ720900:KRZ720910 LBV720900:LBV720910 LLR720900:LLR720910 LVN720900:LVN720910 MFJ720900:MFJ720910 MPF720900:MPF720910 MZB720900:MZB720910 NIX720900:NIX720910 NST720900:NST720910 OCP720900:OCP720910 OML720900:OML720910 OWH720900:OWH720910 PGD720900:PGD720910 PPZ720900:PPZ720910 PZV720900:PZV720910 QJR720900:QJR720910 QTN720900:QTN720910 RDJ720900:RDJ720910 RNF720900:RNF720910 RXB720900:RXB720910 SGX720900:SGX720910 SQT720900:SQT720910 TAP720900:TAP720910 TKL720900:TKL720910 TUH720900:TUH720910 UED720900:UED720910 UNZ720900:UNZ720910 UXV720900:UXV720910 VHR720900:VHR720910 VRN720900:VRN720910 WBJ720900:WBJ720910 WLF720900:WLF720910 WVB720900:WVB720910 E786436:E786446 IP786436:IP786446 SL786436:SL786446 ACH786436:ACH786446 AMD786436:AMD786446 AVZ786436:AVZ786446 BFV786436:BFV786446 BPR786436:BPR786446 BZN786436:BZN786446 CJJ786436:CJJ786446 CTF786436:CTF786446 DDB786436:DDB786446 DMX786436:DMX786446 DWT786436:DWT786446 EGP786436:EGP786446 EQL786436:EQL786446 FAH786436:FAH786446 FKD786436:FKD786446 FTZ786436:FTZ786446 GDV786436:GDV786446 GNR786436:GNR786446 GXN786436:GXN786446 HHJ786436:HHJ786446 HRF786436:HRF786446 IBB786436:IBB786446 IKX786436:IKX786446 IUT786436:IUT786446 JEP786436:JEP786446 JOL786436:JOL786446 JYH786436:JYH786446 KID786436:KID786446 KRZ786436:KRZ786446 LBV786436:LBV786446 LLR786436:LLR786446 LVN786436:LVN786446 MFJ786436:MFJ786446 MPF786436:MPF786446 MZB786436:MZB786446 NIX786436:NIX786446 NST786436:NST786446 OCP786436:OCP786446 OML786436:OML786446 OWH786436:OWH786446 PGD786436:PGD786446 PPZ786436:PPZ786446 PZV786436:PZV786446 QJR786436:QJR786446 QTN786436:QTN786446 RDJ786436:RDJ786446 RNF786436:RNF786446 RXB786436:RXB786446 SGX786436:SGX786446 SQT786436:SQT786446 TAP786436:TAP786446 TKL786436:TKL786446 TUH786436:TUH786446 UED786436:UED786446 UNZ786436:UNZ786446 UXV786436:UXV786446 VHR786436:VHR786446 VRN786436:VRN786446 WBJ786436:WBJ786446 WLF786436:WLF786446 WVB786436:WVB786446 E851972:E851982 IP851972:IP851982 SL851972:SL851982 ACH851972:ACH851982 AMD851972:AMD851982 AVZ851972:AVZ851982 BFV851972:BFV851982 BPR851972:BPR851982 BZN851972:BZN851982 CJJ851972:CJJ851982 CTF851972:CTF851982 DDB851972:DDB851982 DMX851972:DMX851982 DWT851972:DWT851982 EGP851972:EGP851982 EQL851972:EQL851982 FAH851972:FAH851982 FKD851972:FKD851982 FTZ851972:FTZ851982 GDV851972:GDV851982 GNR851972:GNR851982 GXN851972:GXN851982 HHJ851972:HHJ851982 HRF851972:HRF851982 IBB851972:IBB851982 IKX851972:IKX851982 IUT851972:IUT851982 JEP851972:JEP851982 JOL851972:JOL851982 JYH851972:JYH851982 KID851972:KID851982 KRZ851972:KRZ851982 LBV851972:LBV851982 LLR851972:LLR851982 LVN851972:LVN851982 MFJ851972:MFJ851982 MPF851972:MPF851982 MZB851972:MZB851982 NIX851972:NIX851982 NST851972:NST851982 OCP851972:OCP851982 OML851972:OML851982 OWH851972:OWH851982 PGD851972:PGD851982 PPZ851972:PPZ851982 PZV851972:PZV851982 QJR851972:QJR851982 QTN851972:QTN851982 RDJ851972:RDJ851982 RNF851972:RNF851982 RXB851972:RXB851982 SGX851972:SGX851982 SQT851972:SQT851982 TAP851972:TAP851982 TKL851972:TKL851982 TUH851972:TUH851982 UED851972:UED851982 UNZ851972:UNZ851982 UXV851972:UXV851982 VHR851972:VHR851982 VRN851972:VRN851982 WBJ851972:WBJ851982 WLF851972:WLF851982 WVB851972:WVB851982 E917508:E917518 IP917508:IP917518 SL917508:SL917518 ACH917508:ACH917518 AMD917508:AMD917518 AVZ917508:AVZ917518 BFV917508:BFV917518 BPR917508:BPR917518 BZN917508:BZN917518 CJJ917508:CJJ917518 CTF917508:CTF917518 DDB917508:DDB917518 DMX917508:DMX917518 DWT917508:DWT917518 EGP917508:EGP917518 EQL917508:EQL917518 FAH917508:FAH917518 FKD917508:FKD917518 FTZ917508:FTZ917518 GDV917508:GDV917518 GNR917508:GNR917518 GXN917508:GXN917518 HHJ917508:HHJ917518 HRF917508:HRF917518 IBB917508:IBB917518 IKX917508:IKX917518 IUT917508:IUT917518 JEP917508:JEP917518 JOL917508:JOL917518 JYH917508:JYH917518 KID917508:KID917518 KRZ917508:KRZ917518 LBV917508:LBV917518 LLR917508:LLR917518 LVN917508:LVN917518 MFJ917508:MFJ917518 MPF917508:MPF917518 MZB917508:MZB917518 NIX917508:NIX917518 NST917508:NST917518 OCP917508:OCP917518 OML917508:OML917518 OWH917508:OWH917518 PGD917508:PGD917518 PPZ917508:PPZ917518 PZV917508:PZV917518 QJR917508:QJR917518 QTN917508:QTN917518 RDJ917508:RDJ917518 RNF917508:RNF917518 RXB917508:RXB917518 SGX917508:SGX917518 SQT917508:SQT917518 TAP917508:TAP917518 TKL917508:TKL917518 TUH917508:TUH917518 UED917508:UED917518 UNZ917508:UNZ917518 UXV917508:UXV917518 VHR917508:VHR917518 VRN917508:VRN917518 WBJ917508:WBJ917518 WLF917508:WLF917518 WVB917508:WVB917518 E983044:E983054 IP983044:IP983054 SL983044:SL983054 ACH983044:ACH983054 AMD983044:AMD983054 AVZ983044:AVZ983054 BFV983044:BFV983054 BPR983044:BPR983054 BZN983044:BZN983054 CJJ983044:CJJ983054 CTF983044:CTF983054 DDB983044:DDB983054 DMX983044:DMX983054 DWT983044:DWT983054 EGP983044:EGP983054 EQL983044:EQL983054 FAH983044:FAH983054 FKD983044:FKD983054 FTZ983044:FTZ983054 GDV983044:GDV983054 GNR983044:GNR983054 GXN983044:GXN983054 HHJ983044:HHJ983054 HRF983044:HRF983054 IBB983044:IBB983054 IKX983044:IKX983054 IUT983044:IUT983054 JEP983044:JEP983054 JOL983044:JOL983054 JYH983044:JYH983054 KID983044:KID983054 KRZ983044:KRZ983054 LBV983044:LBV983054 LLR983044:LLR983054 LVN983044:LVN983054 MFJ983044:MFJ983054 MPF983044:MPF983054 MZB983044:MZB983054 NIX983044:NIX983054 NST983044:NST983054 OCP983044:OCP983054 OML983044:OML983054 OWH983044:OWH983054 PGD983044:PGD983054 PPZ983044:PPZ983054 PZV983044:PZV983054 QJR983044:QJR983054 QTN983044:QTN983054 RDJ983044:RDJ983054 RNF983044:RNF983054 RXB983044:RXB983054 SGX983044:SGX983054 SQT983044:SQT983054 TAP983044:TAP983054 TKL983044:TKL983054 TUH983044:TUH983054 UED983044:UED983054 UNZ983044:UNZ983054 UXV983044:UXV983054 VHR983044:VHR983054 VRN983044:VRN983054 WBJ983044:WBJ983054 WLF983044:WLF983054">
      <formula1>$E$2</formula1>
    </dataValidation>
    <dataValidation type="list" allowBlank="1" showInputMessage="1" showErrorMessage="1" sqref="WVH983043:WVH983056 IV3:IV16 SR3:SR16 ACN3:ACN16 AMJ3:AMJ16 AWF3:AWF16 BGB3:BGB16 BPX3:BPX16 BZT3:BZT16 CJP3:CJP16 CTL3:CTL16 DDH3:DDH16 DND3:DND16 DWZ3:DWZ16 EGV3:EGV16 EQR3:EQR16 FAN3:FAN16 FKJ3:FKJ16 FUF3:FUF16 GEB3:GEB16 GNX3:GNX16 GXT3:GXT16 HHP3:HHP16 HRL3:HRL16 IBH3:IBH16 ILD3:ILD16 IUZ3:IUZ16 JEV3:JEV16 JOR3:JOR16 JYN3:JYN16 KIJ3:KIJ16 KSF3:KSF16 LCB3:LCB16 LLX3:LLX16 LVT3:LVT16 MFP3:MFP16 MPL3:MPL16 MZH3:MZH16 NJD3:NJD16 NSZ3:NSZ16 OCV3:OCV16 OMR3:OMR16 OWN3:OWN16 PGJ3:PGJ16 PQF3:PQF16 QAB3:QAB16 QJX3:QJX16 QTT3:QTT16 RDP3:RDP16 RNL3:RNL16 RXH3:RXH16 SHD3:SHD16 SQZ3:SQZ16 TAV3:TAV16 TKR3:TKR16 TUN3:TUN16 UEJ3:UEJ16 UOF3:UOF16 UYB3:UYB16 VHX3:VHX16 VRT3:VRT16 WBP3:WBP16 WLL3:WLL16 WVH3:WVH16 K65539:K65552 IV65539:IV65552 SR65539:SR65552 ACN65539:ACN65552 AMJ65539:AMJ65552 AWF65539:AWF65552 BGB65539:BGB65552 BPX65539:BPX65552 BZT65539:BZT65552 CJP65539:CJP65552 CTL65539:CTL65552 DDH65539:DDH65552 DND65539:DND65552 DWZ65539:DWZ65552 EGV65539:EGV65552 EQR65539:EQR65552 FAN65539:FAN65552 FKJ65539:FKJ65552 FUF65539:FUF65552 GEB65539:GEB65552 GNX65539:GNX65552 GXT65539:GXT65552 HHP65539:HHP65552 HRL65539:HRL65552 IBH65539:IBH65552 ILD65539:ILD65552 IUZ65539:IUZ65552 JEV65539:JEV65552 JOR65539:JOR65552 JYN65539:JYN65552 KIJ65539:KIJ65552 KSF65539:KSF65552 LCB65539:LCB65552 LLX65539:LLX65552 LVT65539:LVT65552 MFP65539:MFP65552 MPL65539:MPL65552 MZH65539:MZH65552 NJD65539:NJD65552 NSZ65539:NSZ65552 OCV65539:OCV65552 OMR65539:OMR65552 OWN65539:OWN65552 PGJ65539:PGJ65552 PQF65539:PQF65552 QAB65539:QAB65552 QJX65539:QJX65552 QTT65539:QTT65552 RDP65539:RDP65552 RNL65539:RNL65552 RXH65539:RXH65552 SHD65539:SHD65552 SQZ65539:SQZ65552 TAV65539:TAV65552 TKR65539:TKR65552 TUN65539:TUN65552 UEJ65539:UEJ65552 UOF65539:UOF65552 UYB65539:UYB65552 VHX65539:VHX65552 VRT65539:VRT65552 WBP65539:WBP65552 WLL65539:WLL65552 WVH65539:WVH65552 K131075:K131088 IV131075:IV131088 SR131075:SR131088 ACN131075:ACN131088 AMJ131075:AMJ131088 AWF131075:AWF131088 BGB131075:BGB131088 BPX131075:BPX131088 BZT131075:BZT131088 CJP131075:CJP131088 CTL131075:CTL131088 DDH131075:DDH131088 DND131075:DND131088 DWZ131075:DWZ131088 EGV131075:EGV131088 EQR131075:EQR131088 FAN131075:FAN131088 FKJ131075:FKJ131088 FUF131075:FUF131088 GEB131075:GEB131088 GNX131075:GNX131088 GXT131075:GXT131088 HHP131075:HHP131088 HRL131075:HRL131088 IBH131075:IBH131088 ILD131075:ILD131088 IUZ131075:IUZ131088 JEV131075:JEV131088 JOR131075:JOR131088 JYN131075:JYN131088 KIJ131075:KIJ131088 KSF131075:KSF131088 LCB131075:LCB131088 LLX131075:LLX131088 LVT131075:LVT131088 MFP131075:MFP131088 MPL131075:MPL131088 MZH131075:MZH131088 NJD131075:NJD131088 NSZ131075:NSZ131088 OCV131075:OCV131088 OMR131075:OMR131088 OWN131075:OWN131088 PGJ131075:PGJ131088 PQF131075:PQF131088 QAB131075:QAB131088 QJX131075:QJX131088 QTT131075:QTT131088 RDP131075:RDP131088 RNL131075:RNL131088 RXH131075:RXH131088 SHD131075:SHD131088 SQZ131075:SQZ131088 TAV131075:TAV131088 TKR131075:TKR131088 TUN131075:TUN131088 UEJ131075:UEJ131088 UOF131075:UOF131088 UYB131075:UYB131088 VHX131075:VHX131088 VRT131075:VRT131088 WBP131075:WBP131088 WLL131075:WLL131088 WVH131075:WVH131088 K196611:K196624 IV196611:IV196624 SR196611:SR196624 ACN196611:ACN196624 AMJ196611:AMJ196624 AWF196611:AWF196624 BGB196611:BGB196624 BPX196611:BPX196624 BZT196611:BZT196624 CJP196611:CJP196624 CTL196611:CTL196624 DDH196611:DDH196624 DND196611:DND196624 DWZ196611:DWZ196624 EGV196611:EGV196624 EQR196611:EQR196624 FAN196611:FAN196624 FKJ196611:FKJ196624 FUF196611:FUF196624 GEB196611:GEB196624 GNX196611:GNX196624 GXT196611:GXT196624 HHP196611:HHP196624 HRL196611:HRL196624 IBH196611:IBH196624 ILD196611:ILD196624 IUZ196611:IUZ196624 JEV196611:JEV196624 JOR196611:JOR196624 JYN196611:JYN196624 KIJ196611:KIJ196624 KSF196611:KSF196624 LCB196611:LCB196624 LLX196611:LLX196624 LVT196611:LVT196624 MFP196611:MFP196624 MPL196611:MPL196624 MZH196611:MZH196624 NJD196611:NJD196624 NSZ196611:NSZ196624 OCV196611:OCV196624 OMR196611:OMR196624 OWN196611:OWN196624 PGJ196611:PGJ196624 PQF196611:PQF196624 QAB196611:QAB196624 QJX196611:QJX196624 QTT196611:QTT196624 RDP196611:RDP196624 RNL196611:RNL196624 RXH196611:RXH196624 SHD196611:SHD196624 SQZ196611:SQZ196624 TAV196611:TAV196624 TKR196611:TKR196624 TUN196611:TUN196624 UEJ196611:UEJ196624 UOF196611:UOF196624 UYB196611:UYB196624 VHX196611:VHX196624 VRT196611:VRT196624 WBP196611:WBP196624 WLL196611:WLL196624 WVH196611:WVH196624 K262147:K262160 IV262147:IV262160 SR262147:SR262160 ACN262147:ACN262160 AMJ262147:AMJ262160 AWF262147:AWF262160 BGB262147:BGB262160 BPX262147:BPX262160 BZT262147:BZT262160 CJP262147:CJP262160 CTL262147:CTL262160 DDH262147:DDH262160 DND262147:DND262160 DWZ262147:DWZ262160 EGV262147:EGV262160 EQR262147:EQR262160 FAN262147:FAN262160 FKJ262147:FKJ262160 FUF262147:FUF262160 GEB262147:GEB262160 GNX262147:GNX262160 GXT262147:GXT262160 HHP262147:HHP262160 HRL262147:HRL262160 IBH262147:IBH262160 ILD262147:ILD262160 IUZ262147:IUZ262160 JEV262147:JEV262160 JOR262147:JOR262160 JYN262147:JYN262160 KIJ262147:KIJ262160 KSF262147:KSF262160 LCB262147:LCB262160 LLX262147:LLX262160 LVT262147:LVT262160 MFP262147:MFP262160 MPL262147:MPL262160 MZH262147:MZH262160 NJD262147:NJD262160 NSZ262147:NSZ262160 OCV262147:OCV262160 OMR262147:OMR262160 OWN262147:OWN262160 PGJ262147:PGJ262160 PQF262147:PQF262160 QAB262147:QAB262160 QJX262147:QJX262160 QTT262147:QTT262160 RDP262147:RDP262160 RNL262147:RNL262160 RXH262147:RXH262160 SHD262147:SHD262160 SQZ262147:SQZ262160 TAV262147:TAV262160 TKR262147:TKR262160 TUN262147:TUN262160 UEJ262147:UEJ262160 UOF262147:UOF262160 UYB262147:UYB262160 VHX262147:VHX262160 VRT262147:VRT262160 WBP262147:WBP262160 WLL262147:WLL262160 WVH262147:WVH262160 K327683:K327696 IV327683:IV327696 SR327683:SR327696 ACN327683:ACN327696 AMJ327683:AMJ327696 AWF327683:AWF327696 BGB327683:BGB327696 BPX327683:BPX327696 BZT327683:BZT327696 CJP327683:CJP327696 CTL327683:CTL327696 DDH327683:DDH327696 DND327683:DND327696 DWZ327683:DWZ327696 EGV327683:EGV327696 EQR327683:EQR327696 FAN327683:FAN327696 FKJ327683:FKJ327696 FUF327683:FUF327696 GEB327683:GEB327696 GNX327683:GNX327696 GXT327683:GXT327696 HHP327683:HHP327696 HRL327683:HRL327696 IBH327683:IBH327696 ILD327683:ILD327696 IUZ327683:IUZ327696 JEV327683:JEV327696 JOR327683:JOR327696 JYN327683:JYN327696 KIJ327683:KIJ327696 KSF327683:KSF327696 LCB327683:LCB327696 LLX327683:LLX327696 LVT327683:LVT327696 MFP327683:MFP327696 MPL327683:MPL327696 MZH327683:MZH327696 NJD327683:NJD327696 NSZ327683:NSZ327696 OCV327683:OCV327696 OMR327683:OMR327696 OWN327683:OWN327696 PGJ327683:PGJ327696 PQF327683:PQF327696 QAB327683:QAB327696 QJX327683:QJX327696 QTT327683:QTT327696 RDP327683:RDP327696 RNL327683:RNL327696 RXH327683:RXH327696 SHD327683:SHD327696 SQZ327683:SQZ327696 TAV327683:TAV327696 TKR327683:TKR327696 TUN327683:TUN327696 UEJ327683:UEJ327696 UOF327683:UOF327696 UYB327683:UYB327696 VHX327683:VHX327696 VRT327683:VRT327696 WBP327683:WBP327696 WLL327683:WLL327696 WVH327683:WVH327696 K393219:K393232 IV393219:IV393232 SR393219:SR393232 ACN393219:ACN393232 AMJ393219:AMJ393232 AWF393219:AWF393232 BGB393219:BGB393232 BPX393219:BPX393232 BZT393219:BZT393232 CJP393219:CJP393232 CTL393219:CTL393232 DDH393219:DDH393232 DND393219:DND393232 DWZ393219:DWZ393232 EGV393219:EGV393232 EQR393219:EQR393232 FAN393219:FAN393232 FKJ393219:FKJ393232 FUF393219:FUF393232 GEB393219:GEB393232 GNX393219:GNX393232 GXT393219:GXT393232 HHP393219:HHP393232 HRL393219:HRL393232 IBH393219:IBH393232 ILD393219:ILD393232 IUZ393219:IUZ393232 JEV393219:JEV393232 JOR393219:JOR393232 JYN393219:JYN393232 KIJ393219:KIJ393232 KSF393219:KSF393232 LCB393219:LCB393232 LLX393219:LLX393232 LVT393219:LVT393232 MFP393219:MFP393232 MPL393219:MPL393232 MZH393219:MZH393232 NJD393219:NJD393232 NSZ393219:NSZ393232 OCV393219:OCV393232 OMR393219:OMR393232 OWN393219:OWN393232 PGJ393219:PGJ393232 PQF393219:PQF393232 QAB393219:QAB393232 QJX393219:QJX393232 QTT393219:QTT393232 RDP393219:RDP393232 RNL393219:RNL393232 RXH393219:RXH393232 SHD393219:SHD393232 SQZ393219:SQZ393232 TAV393219:TAV393232 TKR393219:TKR393232 TUN393219:TUN393232 UEJ393219:UEJ393232 UOF393219:UOF393232 UYB393219:UYB393232 VHX393219:VHX393232 VRT393219:VRT393232 WBP393219:WBP393232 WLL393219:WLL393232 WVH393219:WVH393232 K458755:K458768 IV458755:IV458768 SR458755:SR458768 ACN458755:ACN458768 AMJ458755:AMJ458768 AWF458755:AWF458768 BGB458755:BGB458768 BPX458755:BPX458768 BZT458755:BZT458768 CJP458755:CJP458768 CTL458755:CTL458768 DDH458755:DDH458768 DND458755:DND458768 DWZ458755:DWZ458768 EGV458755:EGV458768 EQR458755:EQR458768 FAN458755:FAN458768 FKJ458755:FKJ458768 FUF458755:FUF458768 GEB458755:GEB458768 GNX458755:GNX458768 GXT458755:GXT458768 HHP458755:HHP458768 HRL458755:HRL458768 IBH458755:IBH458768 ILD458755:ILD458768 IUZ458755:IUZ458768 JEV458755:JEV458768 JOR458755:JOR458768 JYN458755:JYN458768 KIJ458755:KIJ458768 KSF458755:KSF458768 LCB458755:LCB458768 LLX458755:LLX458768 LVT458755:LVT458768 MFP458755:MFP458768 MPL458755:MPL458768 MZH458755:MZH458768 NJD458755:NJD458768 NSZ458755:NSZ458768 OCV458755:OCV458768 OMR458755:OMR458768 OWN458755:OWN458768 PGJ458755:PGJ458768 PQF458755:PQF458768 QAB458755:QAB458768 QJX458755:QJX458768 QTT458755:QTT458768 RDP458755:RDP458768 RNL458755:RNL458768 RXH458755:RXH458768 SHD458755:SHD458768 SQZ458755:SQZ458768 TAV458755:TAV458768 TKR458755:TKR458768 TUN458755:TUN458768 UEJ458755:UEJ458768 UOF458755:UOF458768 UYB458755:UYB458768 VHX458755:VHX458768 VRT458755:VRT458768 WBP458755:WBP458768 WLL458755:WLL458768 WVH458755:WVH458768 K524291:K524304 IV524291:IV524304 SR524291:SR524304 ACN524291:ACN524304 AMJ524291:AMJ524304 AWF524291:AWF524304 BGB524291:BGB524304 BPX524291:BPX524304 BZT524291:BZT524304 CJP524291:CJP524304 CTL524291:CTL524304 DDH524291:DDH524304 DND524291:DND524304 DWZ524291:DWZ524304 EGV524291:EGV524304 EQR524291:EQR524304 FAN524291:FAN524304 FKJ524291:FKJ524304 FUF524291:FUF524304 GEB524291:GEB524304 GNX524291:GNX524304 GXT524291:GXT524304 HHP524291:HHP524304 HRL524291:HRL524304 IBH524291:IBH524304 ILD524291:ILD524304 IUZ524291:IUZ524304 JEV524291:JEV524304 JOR524291:JOR524304 JYN524291:JYN524304 KIJ524291:KIJ524304 KSF524291:KSF524304 LCB524291:LCB524304 LLX524291:LLX524304 LVT524291:LVT524304 MFP524291:MFP524304 MPL524291:MPL524304 MZH524291:MZH524304 NJD524291:NJD524304 NSZ524291:NSZ524304 OCV524291:OCV524304 OMR524291:OMR524304 OWN524291:OWN524304 PGJ524291:PGJ524304 PQF524291:PQF524304 QAB524291:QAB524304 QJX524291:QJX524304 QTT524291:QTT524304 RDP524291:RDP524304 RNL524291:RNL524304 RXH524291:RXH524304 SHD524291:SHD524304 SQZ524291:SQZ524304 TAV524291:TAV524304 TKR524291:TKR524304 TUN524291:TUN524304 UEJ524291:UEJ524304 UOF524291:UOF524304 UYB524291:UYB524304 VHX524291:VHX524304 VRT524291:VRT524304 WBP524291:WBP524304 WLL524291:WLL524304 WVH524291:WVH524304 K589827:K589840 IV589827:IV589840 SR589827:SR589840 ACN589827:ACN589840 AMJ589827:AMJ589840 AWF589827:AWF589840 BGB589827:BGB589840 BPX589827:BPX589840 BZT589827:BZT589840 CJP589827:CJP589840 CTL589827:CTL589840 DDH589827:DDH589840 DND589827:DND589840 DWZ589827:DWZ589840 EGV589827:EGV589840 EQR589827:EQR589840 FAN589827:FAN589840 FKJ589827:FKJ589840 FUF589827:FUF589840 GEB589827:GEB589840 GNX589827:GNX589840 GXT589827:GXT589840 HHP589827:HHP589840 HRL589827:HRL589840 IBH589827:IBH589840 ILD589827:ILD589840 IUZ589827:IUZ589840 JEV589827:JEV589840 JOR589827:JOR589840 JYN589827:JYN589840 KIJ589827:KIJ589840 KSF589827:KSF589840 LCB589827:LCB589840 LLX589827:LLX589840 LVT589827:LVT589840 MFP589827:MFP589840 MPL589827:MPL589840 MZH589827:MZH589840 NJD589827:NJD589840 NSZ589827:NSZ589840 OCV589827:OCV589840 OMR589827:OMR589840 OWN589827:OWN589840 PGJ589827:PGJ589840 PQF589827:PQF589840 QAB589827:QAB589840 QJX589827:QJX589840 QTT589827:QTT589840 RDP589827:RDP589840 RNL589827:RNL589840 RXH589827:RXH589840 SHD589827:SHD589840 SQZ589827:SQZ589840 TAV589827:TAV589840 TKR589827:TKR589840 TUN589827:TUN589840 UEJ589827:UEJ589840 UOF589827:UOF589840 UYB589827:UYB589840 VHX589827:VHX589840 VRT589827:VRT589840 WBP589827:WBP589840 WLL589827:WLL589840 WVH589827:WVH589840 K655363:K655376 IV655363:IV655376 SR655363:SR655376 ACN655363:ACN655376 AMJ655363:AMJ655376 AWF655363:AWF655376 BGB655363:BGB655376 BPX655363:BPX655376 BZT655363:BZT655376 CJP655363:CJP655376 CTL655363:CTL655376 DDH655363:DDH655376 DND655363:DND655376 DWZ655363:DWZ655376 EGV655363:EGV655376 EQR655363:EQR655376 FAN655363:FAN655376 FKJ655363:FKJ655376 FUF655363:FUF655376 GEB655363:GEB655376 GNX655363:GNX655376 GXT655363:GXT655376 HHP655363:HHP655376 HRL655363:HRL655376 IBH655363:IBH655376 ILD655363:ILD655376 IUZ655363:IUZ655376 JEV655363:JEV655376 JOR655363:JOR655376 JYN655363:JYN655376 KIJ655363:KIJ655376 KSF655363:KSF655376 LCB655363:LCB655376 LLX655363:LLX655376 LVT655363:LVT655376 MFP655363:MFP655376 MPL655363:MPL655376 MZH655363:MZH655376 NJD655363:NJD655376 NSZ655363:NSZ655376 OCV655363:OCV655376 OMR655363:OMR655376 OWN655363:OWN655376 PGJ655363:PGJ655376 PQF655363:PQF655376 QAB655363:QAB655376 QJX655363:QJX655376 QTT655363:QTT655376 RDP655363:RDP655376 RNL655363:RNL655376 RXH655363:RXH655376 SHD655363:SHD655376 SQZ655363:SQZ655376 TAV655363:TAV655376 TKR655363:TKR655376 TUN655363:TUN655376 UEJ655363:UEJ655376 UOF655363:UOF655376 UYB655363:UYB655376 VHX655363:VHX655376 VRT655363:VRT655376 WBP655363:WBP655376 WLL655363:WLL655376 WVH655363:WVH655376 K720899:K720912 IV720899:IV720912 SR720899:SR720912 ACN720899:ACN720912 AMJ720899:AMJ720912 AWF720899:AWF720912 BGB720899:BGB720912 BPX720899:BPX720912 BZT720899:BZT720912 CJP720899:CJP720912 CTL720899:CTL720912 DDH720899:DDH720912 DND720899:DND720912 DWZ720899:DWZ720912 EGV720899:EGV720912 EQR720899:EQR720912 FAN720899:FAN720912 FKJ720899:FKJ720912 FUF720899:FUF720912 GEB720899:GEB720912 GNX720899:GNX720912 GXT720899:GXT720912 HHP720899:HHP720912 HRL720899:HRL720912 IBH720899:IBH720912 ILD720899:ILD720912 IUZ720899:IUZ720912 JEV720899:JEV720912 JOR720899:JOR720912 JYN720899:JYN720912 KIJ720899:KIJ720912 KSF720899:KSF720912 LCB720899:LCB720912 LLX720899:LLX720912 LVT720899:LVT720912 MFP720899:MFP720912 MPL720899:MPL720912 MZH720899:MZH720912 NJD720899:NJD720912 NSZ720899:NSZ720912 OCV720899:OCV720912 OMR720899:OMR720912 OWN720899:OWN720912 PGJ720899:PGJ720912 PQF720899:PQF720912 QAB720899:QAB720912 QJX720899:QJX720912 QTT720899:QTT720912 RDP720899:RDP720912 RNL720899:RNL720912 RXH720899:RXH720912 SHD720899:SHD720912 SQZ720899:SQZ720912 TAV720899:TAV720912 TKR720899:TKR720912 TUN720899:TUN720912 UEJ720899:UEJ720912 UOF720899:UOF720912 UYB720899:UYB720912 VHX720899:VHX720912 VRT720899:VRT720912 WBP720899:WBP720912 WLL720899:WLL720912 WVH720899:WVH720912 K786435:K786448 IV786435:IV786448 SR786435:SR786448 ACN786435:ACN786448 AMJ786435:AMJ786448 AWF786435:AWF786448 BGB786435:BGB786448 BPX786435:BPX786448 BZT786435:BZT786448 CJP786435:CJP786448 CTL786435:CTL786448 DDH786435:DDH786448 DND786435:DND786448 DWZ786435:DWZ786448 EGV786435:EGV786448 EQR786435:EQR786448 FAN786435:FAN786448 FKJ786435:FKJ786448 FUF786435:FUF786448 GEB786435:GEB786448 GNX786435:GNX786448 GXT786435:GXT786448 HHP786435:HHP786448 HRL786435:HRL786448 IBH786435:IBH786448 ILD786435:ILD786448 IUZ786435:IUZ786448 JEV786435:JEV786448 JOR786435:JOR786448 JYN786435:JYN786448 KIJ786435:KIJ786448 KSF786435:KSF786448 LCB786435:LCB786448 LLX786435:LLX786448 LVT786435:LVT786448 MFP786435:MFP786448 MPL786435:MPL786448 MZH786435:MZH786448 NJD786435:NJD786448 NSZ786435:NSZ786448 OCV786435:OCV786448 OMR786435:OMR786448 OWN786435:OWN786448 PGJ786435:PGJ786448 PQF786435:PQF786448 QAB786435:QAB786448 QJX786435:QJX786448 QTT786435:QTT786448 RDP786435:RDP786448 RNL786435:RNL786448 RXH786435:RXH786448 SHD786435:SHD786448 SQZ786435:SQZ786448 TAV786435:TAV786448 TKR786435:TKR786448 TUN786435:TUN786448 UEJ786435:UEJ786448 UOF786435:UOF786448 UYB786435:UYB786448 VHX786435:VHX786448 VRT786435:VRT786448 WBP786435:WBP786448 WLL786435:WLL786448 WVH786435:WVH786448 K851971:K851984 IV851971:IV851984 SR851971:SR851984 ACN851971:ACN851984 AMJ851971:AMJ851984 AWF851971:AWF851984 BGB851971:BGB851984 BPX851971:BPX851984 BZT851971:BZT851984 CJP851971:CJP851984 CTL851971:CTL851984 DDH851971:DDH851984 DND851971:DND851984 DWZ851971:DWZ851984 EGV851971:EGV851984 EQR851971:EQR851984 FAN851971:FAN851984 FKJ851971:FKJ851984 FUF851971:FUF851984 GEB851971:GEB851984 GNX851971:GNX851984 GXT851971:GXT851984 HHP851971:HHP851984 HRL851971:HRL851984 IBH851971:IBH851984 ILD851971:ILD851984 IUZ851971:IUZ851984 JEV851971:JEV851984 JOR851971:JOR851984 JYN851971:JYN851984 KIJ851971:KIJ851984 KSF851971:KSF851984 LCB851971:LCB851984 LLX851971:LLX851984 LVT851971:LVT851984 MFP851971:MFP851984 MPL851971:MPL851984 MZH851971:MZH851984 NJD851971:NJD851984 NSZ851971:NSZ851984 OCV851971:OCV851984 OMR851971:OMR851984 OWN851971:OWN851984 PGJ851971:PGJ851984 PQF851971:PQF851984 QAB851971:QAB851984 QJX851971:QJX851984 QTT851971:QTT851984 RDP851971:RDP851984 RNL851971:RNL851984 RXH851971:RXH851984 SHD851971:SHD851984 SQZ851971:SQZ851984 TAV851971:TAV851984 TKR851971:TKR851984 TUN851971:TUN851984 UEJ851971:UEJ851984 UOF851971:UOF851984 UYB851971:UYB851984 VHX851971:VHX851984 VRT851971:VRT851984 WBP851971:WBP851984 WLL851971:WLL851984 WVH851971:WVH851984 K917507:K917520 IV917507:IV917520 SR917507:SR917520 ACN917507:ACN917520 AMJ917507:AMJ917520 AWF917507:AWF917520 BGB917507:BGB917520 BPX917507:BPX917520 BZT917507:BZT917520 CJP917507:CJP917520 CTL917507:CTL917520 DDH917507:DDH917520 DND917507:DND917520 DWZ917507:DWZ917520 EGV917507:EGV917520 EQR917507:EQR917520 FAN917507:FAN917520 FKJ917507:FKJ917520 FUF917507:FUF917520 GEB917507:GEB917520 GNX917507:GNX917520 GXT917507:GXT917520 HHP917507:HHP917520 HRL917507:HRL917520 IBH917507:IBH917520 ILD917507:ILD917520 IUZ917507:IUZ917520 JEV917507:JEV917520 JOR917507:JOR917520 JYN917507:JYN917520 KIJ917507:KIJ917520 KSF917507:KSF917520 LCB917507:LCB917520 LLX917507:LLX917520 LVT917507:LVT917520 MFP917507:MFP917520 MPL917507:MPL917520 MZH917507:MZH917520 NJD917507:NJD917520 NSZ917507:NSZ917520 OCV917507:OCV917520 OMR917507:OMR917520 OWN917507:OWN917520 PGJ917507:PGJ917520 PQF917507:PQF917520 QAB917507:QAB917520 QJX917507:QJX917520 QTT917507:QTT917520 RDP917507:RDP917520 RNL917507:RNL917520 RXH917507:RXH917520 SHD917507:SHD917520 SQZ917507:SQZ917520 TAV917507:TAV917520 TKR917507:TKR917520 TUN917507:TUN917520 UEJ917507:UEJ917520 UOF917507:UOF917520 UYB917507:UYB917520 VHX917507:VHX917520 VRT917507:VRT917520 WBP917507:WBP917520 WLL917507:WLL917520 WVH917507:WVH917520 K983043:K983056 IV983043:IV983056 SR983043:SR983056 ACN983043:ACN983056 AMJ983043:AMJ983056 AWF983043:AWF983056 BGB983043:BGB983056 BPX983043:BPX983056 BZT983043:BZT983056 CJP983043:CJP983056 CTL983043:CTL983056 DDH983043:DDH983056 DND983043:DND983056 DWZ983043:DWZ983056 EGV983043:EGV983056 EQR983043:EQR983056 FAN983043:FAN983056 FKJ983043:FKJ983056 FUF983043:FUF983056 GEB983043:GEB983056 GNX983043:GNX983056 GXT983043:GXT983056 HHP983043:HHP983056 HRL983043:HRL983056 IBH983043:IBH983056 ILD983043:ILD983056 IUZ983043:IUZ983056 JEV983043:JEV983056 JOR983043:JOR983056 JYN983043:JYN983056 KIJ983043:KIJ983056 KSF983043:KSF983056 LCB983043:LCB983056 LLX983043:LLX983056 LVT983043:LVT983056 MFP983043:MFP983056 MPL983043:MPL983056 MZH983043:MZH983056 NJD983043:NJD983056 NSZ983043:NSZ983056 OCV983043:OCV983056 OMR983043:OMR983056 OWN983043:OWN983056 PGJ983043:PGJ983056 PQF983043:PQF983056 QAB983043:QAB983056 QJX983043:QJX983056 QTT983043:QTT983056 RDP983043:RDP983056 RNL983043:RNL983056 RXH983043:RXH983056 SHD983043:SHD983056 SQZ983043:SQZ983056 TAV983043:TAV983056 TKR983043:TKR983056 TUN983043:TUN983056 UEJ983043:UEJ983056 UOF983043:UOF983056 UYB983043:UYB983056 VHX983043:VHX983056 VRT983043:VRT983056 WBP983043:WBP983056 WLL983043:WLL983056">
      <formula1>$K$2</formula1>
    </dataValidation>
  </dataValidations>
  <pageMargins left="0.75" right="0.75" top="1" bottom="1" header="0.5" footer="0.5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N44"/>
  <sheetViews>
    <sheetView zoomScale="101" zoomScaleNormal="101" workbookViewId="0">
      <selection activeCell="I1" sqref="I1"/>
    </sheetView>
  </sheetViews>
  <sheetFormatPr defaultRowHeight="15" x14ac:dyDescent="0.25"/>
  <cols>
    <col min="2" max="3" width="19.5703125" bestFit="1" customWidth="1"/>
    <col min="4" max="4" width="19.5703125" customWidth="1"/>
    <col min="5" max="7" width="11.85546875" customWidth="1"/>
    <col min="8" max="8" width="11.28515625" customWidth="1"/>
    <col min="9" max="10" width="12.5703125" customWidth="1"/>
    <col min="12" max="12" width="17" customWidth="1"/>
    <col min="13" max="13" width="11.28515625" customWidth="1"/>
  </cols>
  <sheetData>
    <row r="1" spans="1:14" ht="27" thickBot="1" x14ac:dyDescent="0.3">
      <c r="A1" s="207">
        <v>7</v>
      </c>
      <c r="B1" s="208" t="s">
        <v>134</v>
      </c>
      <c r="C1" s="209" t="s">
        <v>116</v>
      </c>
      <c r="D1" s="209" t="s">
        <v>117</v>
      </c>
      <c r="E1" s="209" t="s">
        <v>119</v>
      </c>
      <c r="F1" s="210"/>
      <c r="G1" s="210"/>
      <c r="H1" s="210"/>
      <c r="I1" s="211"/>
      <c r="K1" s="74" t="s">
        <v>116</v>
      </c>
      <c r="L1" s="74" t="s">
        <v>117</v>
      </c>
      <c r="M1" s="74" t="s">
        <v>119</v>
      </c>
      <c r="N1" s="7"/>
    </row>
    <row r="2" spans="1:14" x14ac:dyDescent="0.25">
      <c r="A2" s="212"/>
      <c r="B2" s="97">
        <v>0</v>
      </c>
      <c r="C2" s="70" t="s">
        <v>120</v>
      </c>
      <c r="D2" s="71">
        <v>12</v>
      </c>
      <c r="E2" s="71">
        <v>0.2</v>
      </c>
      <c r="F2" s="213"/>
      <c r="G2" s="213"/>
      <c r="H2" s="213"/>
      <c r="I2" s="214"/>
      <c r="K2" s="91">
        <v>0</v>
      </c>
      <c r="L2" s="91">
        <v>12</v>
      </c>
      <c r="M2" s="91">
        <v>0.2</v>
      </c>
      <c r="N2" s="7"/>
    </row>
    <row r="3" spans="1:14" x14ac:dyDescent="0.25">
      <c r="A3" s="212"/>
      <c r="B3" s="97">
        <v>500</v>
      </c>
      <c r="C3" s="72" t="s">
        <v>121</v>
      </c>
      <c r="D3" s="73">
        <v>7.5</v>
      </c>
      <c r="E3" s="73">
        <v>0.2</v>
      </c>
      <c r="F3" s="213"/>
      <c r="G3" s="213"/>
      <c r="H3" s="213"/>
      <c r="I3" s="214"/>
      <c r="K3" s="91">
        <v>500</v>
      </c>
      <c r="L3" s="91">
        <v>7.5</v>
      </c>
      <c r="M3" s="91">
        <v>0.2</v>
      </c>
      <c r="N3" s="7"/>
    </row>
    <row r="4" spans="1:14" x14ac:dyDescent="0.25">
      <c r="A4" s="212"/>
      <c r="B4" s="97">
        <v>2000</v>
      </c>
      <c r="C4" s="72" t="s">
        <v>122</v>
      </c>
      <c r="D4" s="73">
        <v>5</v>
      </c>
      <c r="E4" s="73">
        <v>0.1</v>
      </c>
      <c r="F4" s="213"/>
      <c r="G4" s="213"/>
      <c r="H4" s="213"/>
      <c r="I4" s="214"/>
      <c r="K4" s="91">
        <v>2000</v>
      </c>
      <c r="L4" s="91">
        <v>5</v>
      </c>
      <c r="M4" s="91">
        <v>0.1</v>
      </c>
      <c r="N4" s="7"/>
    </row>
    <row r="5" spans="1:14" x14ac:dyDescent="0.25">
      <c r="A5" s="212"/>
      <c r="B5" s="97">
        <v>5000</v>
      </c>
      <c r="C5" s="72" t="s">
        <v>123</v>
      </c>
      <c r="D5" s="73">
        <v>0</v>
      </c>
      <c r="E5" s="73">
        <v>0</v>
      </c>
      <c r="F5" s="213"/>
      <c r="G5" s="213"/>
      <c r="H5" s="213"/>
      <c r="I5" s="214"/>
      <c r="K5" s="91">
        <v>5000</v>
      </c>
      <c r="L5" s="91">
        <v>0</v>
      </c>
      <c r="M5" s="91">
        <v>0</v>
      </c>
      <c r="N5" s="7"/>
    </row>
    <row r="6" spans="1:14" x14ac:dyDescent="0.25">
      <c r="A6" s="212"/>
      <c r="B6" s="95"/>
      <c r="C6" s="95"/>
      <c r="D6" s="95"/>
      <c r="E6" s="95"/>
      <c r="F6" s="95"/>
      <c r="G6" s="215"/>
      <c r="H6" s="95"/>
      <c r="I6" s="216"/>
    </row>
    <row r="7" spans="1:14" x14ac:dyDescent="0.25">
      <c r="A7" s="212"/>
      <c r="B7" s="93" t="s">
        <v>135</v>
      </c>
      <c r="C7" s="93"/>
      <c r="D7" s="93"/>
      <c r="E7" s="93"/>
      <c r="F7" s="95"/>
      <c r="G7" s="213"/>
      <c r="H7" s="213"/>
      <c r="I7" s="214"/>
      <c r="K7" s="7"/>
      <c r="L7" s="7"/>
      <c r="M7" s="7"/>
      <c r="N7" s="7"/>
    </row>
    <row r="8" spans="1:14" x14ac:dyDescent="0.25">
      <c r="A8" s="212"/>
      <c r="B8" s="100" t="s">
        <v>116</v>
      </c>
      <c r="C8" s="101">
        <v>516</v>
      </c>
      <c r="D8" s="213"/>
      <c r="E8" s="213"/>
      <c r="F8" s="213"/>
      <c r="G8" s="213"/>
      <c r="H8" s="213"/>
      <c r="I8" s="214"/>
      <c r="K8" s="7"/>
      <c r="L8" s="7"/>
      <c r="M8" s="7"/>
      <c r="N8" s="7"/>
    </row>
    <row r="9" spans="1:14" x14ac:dyDescent="0.25">
      <c r="A9" s="212"/>
      <c r="B9" s="74" t="s">
        <v>133</v>
      </c>
      <c r="C9" s="94">
        <v>72</v>
      </c>
      <c r="D9" s="213"/>
      <c r="E9" s="213"/>
      <c r="F9" s="213"/>
      <c r="G9" s="213"/>
      <c r="H9" s="213"/>
      <c r="I9" s="214"/>
      <c r="K9" s="7"/>
      <c r="L9" s="91" t="s">
        <v>130</v>
      </c>
      <c r="M9" s="7"/>
      <c r="N9" s="7"/>
    </row>
    <row r="10" spans="1:14" x14ac:dyDescent="0.25">
      <c r="A10" s="212"/>
      <c r="B10" s="74" t="s">
        <v>131</v>
      </c>
      <c r="C10" s="99">
        <f>D3+C9*E3</f>
        <v>21.9</v>
      </c>
      <c r="D10" s="213" t="s">
        <v>132</v>
      </c>
      <c r="E10" s="213"/>
      <c r="F10" s="213"/>
      <c r="G10" s="213"/>
      <c r="H10" s="213"/>
      <c r="I10" s="214"/>
      <c r="K10" s="7"/>
      <c r="L10" s="102">
        <f>VLOOKUP(C8,$K$2:$L$5,2)+VLOOKUP(C8,$K$2:$M$5,3)*C9</f>
        <v>21.9</v>
      </c>
      <c r="M10" s="7"/>
      <c r="N10" s="7"/>
    </row>
    <row r="11" spans="1:14" ht="15.75" thickBot="1" x14ac:dyDescent="0.3">
      <c r="A11" s="217"/>
      <c r="B11" s="218"/>
      <c r="C11" s="218"/>
      <c r="D11" s="219"/>
      <c r="E11" s="219"/>
      <c r="F11" s="219"/>
      <c r="G11" s="219"/>
      <c r="H11" s="219"/>
      <c r="I11" s="220"/>
      <c r="K11" s="7"/>
      <c r="L11" s="7"/>
      <c r="M11" s="7"/>
      <c r="N11" s="7"/>
    </row>
    <row r="12" spans="1:14" x14ac:dyDescent="0.25">
      <c r="A12" s="207">
        <v>9</v>
      </c>
      <c r="B12" s="44"/>
      <c r="C12" s="45">
        <v>857</v>
      </c>
      <c r="D12" s="45"/>
      <c r="E12" s="45"/>
      <c r="F12" s="45"/>
      <c r="G12" s="46"/>
      <c r="H12" s="221"/>
      <c r="I12" s="222"/>
    </row>
    <row r="13" spans="1:14" x14ac:dyDescent="0.25">
      <c r="A13" s="212"/>
      <c r="B13" s="47"/>
      <c r="C13" s="48" t="s">
        <v>95</v>
      </c>
      <c r="D13" s="269">
        <v>41706</v>
      </c>
      <c r="E13" s="269"/>
      <c r="F13" s="49"/>
      <c r="G13" s="50"/>
      <c r="H13" s="95"/>
      <c r="I13" s="216"/>
    </row>
    <row r="14" spans="1:14" x14ac:dyDescent="0.25">
      <c r="A14" s="212"/>
      <c r="B14" s="47"/>
      <c r="C14" s="48" t="s">
        <v>25</v>
      </c>
      <c r="D14" s="205">
        <v>1835.42</v>
      </c>
      <c r="E14" s="52"/>
      <c r="F14" s="48"/>
      <c r="G14" s="53"/>
      <c r="H14" s="95"/>
      <c r="I14" s="216"/>
    </row>
    <row r="15" spans="1:14" x14ac:dyDescent="0.25">
      <c r="A15" s="212"/>
      <c r="B15" s="47"/>
      <c r="C15" s="48" t="s">
        <v>96</v>
      </c>
      <c r="D15" s="52" t="s">
        <v>331</v>
      </c>
      <c r="E15" s="52"/>
      <c r="F15" s="48"/>
      <c r="G15" s="53"/>
      <c r="H15" s="95"/>
      <c r="I15" s="216"/>
    </row>
    <row r="16" spans="1:14" x14ac:dyDescent="0.25">
      <c r="A16" s="212"/>
      <c r="B16" s="47"/>
      <c r="C16" s="48" t="s">
        <v>97</v>
      </c>
      <c r="D16" s="52" t="s">
        <v>332</v>
      </c>
      <c r="E16" s="55"/>
      <c r="F16" s="48"/>
      <c r="G16" s="53"/>
      <c r="H16" s="95"/>
      <c r="I16" s="216"/>
    </row>
    <row r="17" spans="1:9" x14ac:dyDescent="0.25">
      <c r="A17" s="212"/>
      <c r="B17" s="47"/>
      <c r="C17" s="48" t="s">
        <v>100</v>
      </c>
      <c r="D17" s="48"/>
      <c r="E17" s="204">
        <v>6215.13</v>
      </c>
      <c r="F17" s="48"/>
      <c r="G17" s="53"/>
      <c r="H17" s="95"/>
      <c r="I17" s="216"/>
    </row>
    <row r="18" spans="1:9" x14ac:dyDescent="0.25">
      <c r="A18" s="212"/>
      <c r="B18" s="47"/>
      <c r="C18" s="48" t="s">
        <v>215</v>
      </c>
      <c r="D18" s="48"/>
      <c r="E18" s="204">
        <v>1594.12</v>
      </c>
      <c r="F18" s="48"/>
      <c r="G18" s="53"/>
      <c r="H18" s="95"/>
      <c r="I18" s="216"/>
    </row>
    <row r="19" spans="1:9" x14ac:dyDescent="0.25">
      <c r="A19" s="212"/>
      <c r="B19" s="47"/>
      <c r="C19" s="48" t="s">
        <v>101</v>
      </c>
      <c r="D19" s="48"/>
      <c r="E19" s="203">
        <f>-D14</f>
        <v>-1835.42</v>
      </c>
      <c r="F19" s="48"/>
      <c r="G19" s="53"/>
      <c r="H19" s="95"/>
      <c r="I19" s="216"/>
    </row>
    <row r="20" spans="1:9" x14ac:dyDescent="0.25">
      <c r="A20" s="212"/>
      <c r="B20" s="47"/>
      <c r="C20" s="48" t="s">
        <v>333</v>
      </c>
      <c r="D20" s="48"/>
      <c r="E20" s="203">
        <v>-100</v>
      </c>
      <c r="F20" s="48"/>
      <c r="G20" s="53"/>
      <c r="H20" s="95"/>
      <c r="I20" s="216"/>
    </row>
    <row r="21" spans="1:9" x14ac:dyDescent="0.25">
      <c r="A21" s="212"/>
      <c r="B21" s="47"/>
      <c r="C21" s="48" t="s">
        <v>102</v>
      </c>
      <c r="D21" s="48"/>
      <c r="E21" s="203">
        <f>SUM(E17:E20)</f>
        <v>5873.83</v>
      </c>
      <c r="F21" s="48"/>
      <c r="G21" s="53"/>
      <c r="H21" s="95"/>
      <c r="I21" s="216"/>
    </row>
    <row r="22" spans="1:9" x14ac:dyDescent="0.25">
      <c r="A22" s="212"/>
      <c r="B22" s="47"/>
      <c r="C22" s="48"/>
      <c r="D22" s="48"/>
      <c r="E22" s="48"/>
      <c r="F22" s="48"/>
      <c r="G22" s="57"/>
      <c r="H22" s="95"/>
      <c r="I22" s="216"/>
    </row>
    <row r="23" spans="1:9" x14ac:dyDescent="0.25">
      <c r="A23" s="212"/>
      <c r="B23" s="47"/>
      <c r="C23" s="48"/>
      <c r="D23" s="48"/>
      <c r="E23" s="48"/>
      <c r="F23" s="48"/>
      <c r="G23" s="57"/>
      <c r="H23" s="95"/>
      <c r="I23" s="216"/>
    </row>
    <row r="24" spans="1:9" ht="15.75" thickBot="1" x14ac:dyDescent="0.3">
      <c r="A24" s="212"/>
      <c r="B24" s="58"/>
      <c r="C24" s="59"/>
      <c r="D24" s="59"/>
      <c r="E24" s="59"/>
      <c r="F24" s="59"/>
      <c r="G24" s="60"/>
      <c r="H24" s="95"/>
      <c r="I24" s="216"/>
    </row>
    <row r="25" spans="1:9" ht="15.75" thickBot="1" x14ac:dyDescent="0.3">
      <c r="A25" s="217"/>
      <c r="B25" s="218"/>
      <c r="C25" s="218"/>
      <c r="D25" s="218"/>
      <c r="E25" s="218"/>
      <c r="F25" s="218"/>
      <c r="G25" s="218"/>
      <c r="H25" s="218"/>
      <c r="I25" s="223"/>
    </row>
    <row r="26" spans="1:9" ht="30" x14ac:dyDescent="0.25">
      <c r="A26" s="207">
        <v>19</v>
      </c>
      <c r="B26" s="224" t="s">
        <v>140</v>
      </c>
      <c r="C26" s="225" t="s">
        <v>22</v>
      </c>
      <c r="D26" s="225" t="s">
        <v>141</v>
      </c>
      <c r="E26" s="225" t="s">
        <v>142</v>
      </c>
      <c r="F26" s="226" t="s">
        <v>143</v>
      </c>
      <c r="G26" s="225" t="s">
        <v>144</v>
      </c>
      <c r="H26" s="225" t="s">
        <v>145</v>
      </c>
      <c r="I26" s="227" t="s">
        <v>146</v>
      </c>
    </row>
    <row r="27" spans="1:9" x14ac:dyDescent="0.25">
      <c r="A27" s="212"/>
      <c r="B27" s="109"/>
      <c r="C27" s="110"/>
      <c r="D27" s="110"/>
      <c r="E27" s="110"/>
      <c r="F27" s="110"/>
      <c r="G27" s="110"/>
      <c r="H27" s="111" t="s">
        <v>147</v>
      </c>
      <c r="I27" s="228">
        <v>9628.35</v>
      </c>
    </row>
    <row r="28" spans="1:9" x14ac:dyDescent="0.25">
      <c r="A28" s="212"/>
      <c r="B28" s="113">
        <v>1221</v>
      </c>
      <c r="C28" s="206">
        <v>40820</v>
      </c>
      <c r="D28" s="115" t="s">
        <v>265</v>
      </c>
      <c r="E28" s="116">
        <v>215.71</v>
      </c>
      <c r="F28" s="115"/>
      <c r="G28" s="206"/>
      <c r="H28" s="116"/>
      <c r="I28" s="229">
        <f>IF(D28="","",I27-E28+H28)</f>
        <v>9412.6400000000012</v>
      </c>
    </row>
    <row r="29" spans="1:9" x14ac:dyDescent="0.25">
      <c r="A29" s="212"/>
      <c r="B29" s="113" t="s">
        <v>264</v>
      </c>
      <c r="C29" s="206">
        <v>40821</v>
      </c>
      <c r="D29" s="115" t="s">
        <v>266</v>
      </c>
      <c r="E29" s="116">
        <v>573.78</v>
      </c>
      <c r="F29" s="115"/>
      <c r="G29" s="206"/>
      <c r="H29" s="116"/>
      <c r="I29" s="229">
        <f>IF(D29="","",I28-E29+H29)</f>
        <v>8838.86</v>
      </c>
    </row>
    <row r="30" spans="1:9" x14ac:dyDescent="0.25">
      <c r="A30" s="212"/>
      <c r="B30" s="113">
        <v>1222</v>
      </c>
      <c r="C30" s="206">
        <v>40821</v>
      </c>
      <c r="D30" s="115" t="s">
        <v>267</v>
      </c>
      <c r="E30" s="116">
        <v>112.15</v>
      </c>
      <c r="F30" s="115"/>
      <c r="G30" s="206"/>
      <c r="H30" s="116"/>
      <c r="I30" s="229">
        <f>IF(D30="","",I29-E30+H30)</f>
        <v>8726.7100000000009</v>
      </c>
    </row>
    <row r="31" spans="1:9" x14ac:dyDescent="0.25">
      <c r="A31" s="212"/>
      <c r="B31" s="113"/>
      <c r="C31" s="206"/>
      <c r="D31" s="115" t="s">
        <v>215</v>
      </c>
      <c r="E31" s="116"/>
      <c r="F31" s="115"/>
      <c r="G31" s="206">
        <v>40822</v>
      </c>
      <c r="H31" s="116">
        <v>753.28</v>
      </c>
      <c r="I31" s="229">
        <f>IF(D31="","",I30-E31+H31)</f>
        <v>9479.9900000000016</v>
      </c>
    </row>
    <row r="32" spans="1:9" x14ac:dyDescent="0.25">
      <c r="A32" s="212"/>
      <c r="B32" s="113"/>
      <c r="C32" s="206"/>
      <c r="D32" s="115" t="s">
        <v>215</v>
      </c>
      <c r="E32" s="116"/>
      <c r="F32" s="115"/>
      <c r="G32" s="206">
        <v>40824</v>
      </c>
      <c r="H32" s="116">
        <v>1475.69</v>
      </c>
      <c r="I32" s="229">
        <f>IF(D32="","",I31-E32+H32)</f>
        <v>10955.680000000002</v>
      </c>
    </row>
    <row r="33" spans="1:9" x14ac:dyDescent="0.25">
      <c r="A33" s="212"/>
      <c r="B33" s="113" t="s">
        <v>264</v>
      </c>
      <c r="C33" s="206">
        <v>40825</v>
      </c>
      <c r="D33" s="115" t="s">
        <v>272</v>
      </c>
      <c r="E33" s="116">
        <v>426.55</v>
      </c>
      <c r="F33" s="115"/>
      <c r="G33" s="206"/>
      <c r="H33" s="116"/>
      <c r="I33" s="229">
        <f>IF(D33="","",I32-E33+H33)</f>
        <v>10529.130000000003</v>
      </c>
    </row>
    <row r="34" spans="1:9" x14ac:dyDescent="0.25">
      <c r="A34" s="212"/>
      <c r="B34" s="113" t="s">
        <v>264</v>
      </c>
      <c r="C34" s="206">
        <v>40827</v>
      </c>
      <c r="D34" s="115" t="s">
        <v>268</v>
      </c>
      <c r="E34" s="116">
        <v>637.92999999999995</v>
      </c>
      <c r="F34" s="115"/>
      <c r="G34" s="206"/>
      <c r="H34" s="116"/>
      <c r="I34" s="229">
        <f>IF(D34="","",I33-E34+H34)</f>
        <v>9891.2000000000025</v>
      </c>
    </row>
    <row r="35" spans="1:9" x14ac:dyDescent="0.25">
      <c r="A35" s="212"/>
      <c r="B35" s="113"/>
      <c r="C35" s="206">
        <v>40827</v>
      </c>
      <c r="D35" s="115" t="s">
        <v>269</v>
      </c>
      <c r="E35" s="116">
        <v>65.62</v>
      </c>
      <c r="F35" s="115"/>
      <c r="G35" s="206"/>
      <c r="H35" s="116"/>
      <c r="I35" s="229">
        <f>IF(D35="","",I34-E35+H35)</f>
        <v>9825.5800000000017</v>
      </c>
    </row>
    <row r="36" spans="1:9" x14ac:dyDescent="0.25">
      <c r="A36" s="212"/>
      <c r="B36" s="113" t="s">
        <v>264</v>
      </c>
      <c r="C36" s="206">
        <v>10</v>
      </c>
      <c r="D36" s="115" t="s">
        <v>270</v>
      </c>
      <c r="E36" s="116">
        <v>248.17</v>
      </c>
      <c r="F36" s="115"/>
      <c r="G36" s="206"/>
      <c r="H36" s="116"/>
      <c r="I36" s="229">
        <f>IF(D36="","",I35-E36+H36)</f>
        <v>9577.4100000000017</v>
      </c>
    </row>
    <row r="37" spans="1:9" x14ac:dyDescent="0.25">
      <c r="A37" s="212"/>
      <c r="B37" s="113"/>
      <c r="C37" s="206"/>
      <c r="D37" s="115" t="s">
        <v>215</v>
      </c>
      <c r="E37" s="116"/>
      <c r="F37" s="115"/>
      <c r="G37" s="206">
        <v>40832</v>
      </c>
      <c r="H37" s="116">
        <v>335.85</v>
      </c>
      <c r="I37" s="229">
        <f>IF(D37="","",I36-E37+H37)</f>
        <v>9913.260000000002</v>
      </c>
    </row>
    <row r="38" spans="1:9" x14ac:dyDescent="0.25">
      <c r="A38" s="212"/>
      <c r="B38" s="113">
        <v>1223</v>
      </c>
      <c r="C38" s="206">
        <v>40832</v>
      </c>
      <c r="D38" s="115" t="s">
        <v>271</v>
      </c>
      <c r="E38" s="116">
        <v>450.5</v>
      </c>
      <c r="F38" s="115"/>
      <c r="G38" s="206"/>
      <c r="H38" s="116"/>
      <c r="I38" s="229">
        <f>IF(D38="","",I37-E38+H38)</f>
        <v>9462.760000000002</v>
      </c>
    </row>
    <row r="39" spans="1:9" x14ac:dyDescent="0.25">
      <c r="A39" s="212"/>
      <c r="B39" s="113"/>
      <c r="C39" s="206"/>
      <c r="D39" s="115"/>
      <c r="E39" s="116"/>
      <c r="F39" s="115"/>
      <c r="G39" s="206"/>
      <c r="H39" s="116"/>
      <c r="I39" s="229" t="str">
        <f>IF(D39="","",I38-E39+H39)</f>
        <v/>
      </c>
    </row>
    <row r="40" spans="1:9" x14ac:dyDescent="0.25">
      <c r="A40" s="212"/>
      <c r="B40" s="113"/>
      <c r="C40" s="206"/>
      <c r="D40" s="115"/>
      <c r="E40" s="116"/>
      <c r="F40" s="115"/>
      <c r="G40" s="206"/>
      <c r="H40" s="116"/>
      <c r="I40" s="229" t="str">
        <f>IF(D40="","",I39-E40+H40)</f>
        <v/>
      </c>
    </row>
    <row r="41" spans="1:9" x14ac:dyDescent="0.25">
      <c r="A41" s="212"/>
      <c r="B41" s="113"/>
      <c r="C41" s="206"/>
      <c r="D41" s="115"/>
      <c r="E41" s="116"/>
      <c r="F41" s="115"/>
      <c r="G41" s="206"/>
      <c r="H41" s="116"/>
      <c r="I41" s="229" t="str">
        <f>IF(D41="","",I40-E41+H41)</f>
        <v/>
      </c>
    </row>
    <row r="42" spans="1:9" x14ac:dyDescent="0.25">
      <c r="A42" s="212"/>
      <c r="B42" s="113"/>
      <c r="C42" s="206"/>
      <c r="D42" s="115"/>
      <c r="E42" s="116"/>
      <c r="F42" s="115"/>
      <c r="G42" s="206"/>
      <c r="H42" s="116"/>
      <c r="I42" s="229" t="str">
        <f>IF(D42="","",I41-E42+H42)</f>
        <v/>
      </c>
    </row>
    <row r="43" spans="1:9" x14ac:dyDescent="0.25">
      <c r="A43" s="212"/>
      <c r="B43" s="95"/>
      <c r="C43" s="95"/>
      <c r="D43" s="95"/>
      <c r="E43" s="95"/>
      <c r="F43" s="95"/>
      <c r="G43" s="95"/>
      <c r="H43" s="95"/>
      <c r="I43" s="216"/>
    </row>
    <row r="44" spans="1:9" ht="15.75" thickBot="1" x14ac:dyDescent="0.3">
      <c r="A44" s="217"/>
      <c r="B44" s="218"/>
      <c r="C44" s="218"/>
      <c r="D44" s="218"/>
      <c r="E44" s="218"/>
      <c r="F44" s="218"/>
      <c r="G44" s="218"/>
      <c r="H44" s="218"/>
      <c r="I44" s="223"/>
    </row>
  </sheetData>
  <mergeCells count="1">
    <mergeCell ref="D13:E1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I52"/>
  <sheetViews>
    <sheetView workbookViewId="0">
      <selection activeCell="G1" sqref="G1"/>
    </sheetView>
  </sheetViews>
  <sheetFormatPr defaultRowHeight="15" x14ac:dyDescent="0.25"/>
  <cols>
    <col min="2" max="2" width="20.140625" customWidth="1"/>
    <col min="3" max="3" width="2.28515625" customWidth="1"/>
    <col min="4" max="4" width="24.7109375" customWidth="1"/>
    <col min="5" max="5" width="11.5703125" bestFit="1" customWidth="1"/>
    <col min="6" max="6" width="0.7109375" customWidth="1"/>
    <col min="7" max="7" width="14.5703125" bestFit="1" customWidth="1"/>
    <col min="8" max="8" width="0.5703125" customWidth="1"/>
    <col min="9" max="9" width="17.140625" customWidth="1"/>
  </cols>
  <sheetData>
    <row r="1" spans="1:9" x14ac:dyDescent="0.25">
      <c r="A1" s="230" t="s">
        <v>273</v>
      </c>
      <c r="B1" s="197" t="s">
        <v>194</v>
      </c>
      <c r="D1" s="197" t="str">
        <f>"Total "&amp;B1</f>
        <v>Total Credit Card Sales</v>
      </c>
      <c r="E1" s="233">
        <f>SUM(B2:B11)</f>
        <v>2419.7599999999998</v>
      </c>
    </row>
    <row r="2" spans="1:9" x14ac:dyDescent="0.25">
      <c r="B2" s="96">
        <v>78.56</v>
      </c>
      <c r="D2" s="197" t="str">
        <f>"Total "&amp;B12</f>
        <v>Total Credit Card Refunds</v>
      </c>
      <c r="E2" s="233">
        <f>SUM(B13:B15)</f>
        <v>203.86</v>
      </c>
    </row>
    <row r="3" spans="1:9" x14ac:dyDescent="0.25">
      <c r="B3" s="96">
        <v>875.29</v>
      </c>
      <c r="D3" s="197" t="s">
        <v>196</v>
      </c>
      <c r="E3" s="233">
        <f>E1-E2</f>
        <v>2215.8999999999996</v>
      </c>
      <c r="I3" s="144" t="s">
        <v>198</v>
      </c>
    </row>
    <row r="4" spans="1:9" x14ac:dyDescent="0.25">
      <c r="B4" s="96">
        <v>330.82</v>
      </c>
      <c r="D4" s="197" t="s">
        <v>197</v>
      </c>
      <c r="E4" s="233">
        <f>ROUND(E3*I4,2)</f>
        <v>66.48</v>
      </c>
      <c r="G4" s="234" t="s">
        <v>274</v>
      </c>
      <c r="I4" s="145">
        <v>0.03</v>
      </c>
    </row>
    <row r="5" spans="1:9" x14ac:dyDescent="0.25">
      <c r="B5" s="96">
        <v>55.24</v>
      </c>
      <c r="D5" s="197" t="s">
        <v>199</v>
      </c>
      <c r="E5" s="233">
        <f>E3-E4</f>
        <v>2149.4199999999996</v>
      </c>
    </row>
    <row r="6" spans="1:9" x14ac:dyDescent="0.25">
      <c r="B6" s="96">
        <v>47.83</v>
      </c>
      <c r="I6" s="92" t="s">
        <v>202</v>
      </c>
    </row>
    <row r="7" spans="1:9" x14ac:dyDescent="0.25">
      <c r="B7" s="96">
        <v>38.15</v>
      </c>
      <c r="I7" s="148">
        <f>E3*I4</f>
        <v>66.47699999999999</v>
      </c>
    </row>
    <row r="8" spans="1:9" x14ac:dyDescent="0.25">
      <c r="B8" s="96">
        <v>18.46</v>
      </c>
    </row>
    <row r="9" spans="1:9" x14ac:dyDescent="0.25">
      <c r="B9" s="96">
        <v>22.13</v>
      </c>
    </row>
    <row r="10" spans="1:9" x14ac:dyDescent="0.25">
      <c r="B10" s="96">
        <v>707.37</v>
      </c>
    </row>
    <row r="11" spans="1:9" x14ac:dyDescent="0.25">
      <c r="B11" s="96">
        <v>245.91</v>
      </c>
    </row>
    <row r="12" spans="1:9" x14ac:dyDescent="0.25">
      <c r="B12" s="197" t="s">
        <v>195</v>
      </c>
    </row>
    <row r="13" spans="1:9" x14ac:dyDescent="0.25">
      <c r="B13" s="96">
        <v>29.76</v>
      </c>
    </row>
    <row r="14" spans="1:9" x14ac:dyDescent="0.25">
      <c r="B14" s="96">
        <v>102.15</v>
      </c>
    </row>
    <row r="15" spans="1:9" x14ac:dyDescent="0.25">
      <c r="B15" s="96">
        <v>71.95</v>
      </c>
    </row>
    <row r="16" spans="1:9" x14ac:dyDescent="0.25">
      <c r="B16" s="146"/>
    </row>
    <row r="17" spans="1:9" x14ac:dyDescent="0.25">
      <c r="A17" s="230" t="s">
        <v>275</v>
      </c>
      <c r="B17" s="197" t="s">
        <v>194</v>
      </c>
      <c r="D17" s="197" t="str">
        <f>"Total "&amp;B17</f>
        <v>Total Credit Card Sales</v>
      </c>
      <c r="E17" s="233">
        <f>SUM(B18:B29)</f>
        <v>1064.72</v>
      </c>
    </row>
    <row r="18" spans="1:9" x14ac:dyDescent="0.25">
      <c r="B18" s="96">
        <v>7.84</v>
      </c>
      <c r="D18" s="197" t="str">
        <f>"Total "&amp;B30</f>
        <v>Total Credit Card Refunds</v>
      </c>
      <c r="E18" s="233">
        <f>SUM(B31:B33)</f>
        <v>72.83</v>
      </c>
    </row>
    <row r="19" spans="1:9" x14ac:dyDescent="0.25">
      <c r="B19" s="96">
        <v>33.18</v>
      </c>
      <c r="D19" s="197" t="s">
        <v>196</v>
      </c>
      <c r="E19" s="233">
        <f>E17-E18</f>
        <v>991.89</v>
      </c>
      <c r="I19" s="144" t="s">
        <v>198</v>
      </c>
    </row>
    <row r="20" spans="1:9" x14ac:dyDescent="0.25">
      <c r="B20" s="96">
        <v>50.76</v>
      </c>
      <c r="D20" s="197" t="s">
        <v>197</v>
      </c>
      <c r="E20" s="233">
        <f>ROUND(E19*I20,2)</f>
        <v>19.84</v>
      </c>
      <c r="G20" s="234" t="s">
        <v>274</v>
      </c>
      <c r="I20" s="145">
        <v>0.02</v>
      </c>
    </row>
    <row r="21" spans="1:9" x14ac:dyDescent="0.25">
      <c r="B21" s="96">
        <v>12.72</v>
      </c>
      <c r="D21" s="197" t="s">
        <v>199</v>
      </c>
      <c r="E21" s="233">
        <f>E19-E20</f>
        <v>972.05</v>
      </c>
    </row>
    <row r="22" spans="1:9" x14ac:dyDescent="0.25">
      <c r="B22" s="96">
        <v>9.36</v>
      </c>
      <c r="I22" s="92" t="s">
        <v>202</v>
      </c>
    </row>
    <row r="23" spans="1:9" x14ac:dyDescent="0.25">
      <c r="B23" s="96">
        <v>118.68</v>
      </c>
      <c r="I23" s="148">
        <f>E19*I20</f>
        <v>19.837800000000001</v>
      </c>
    </row>
    <row r="24" spans="1:9" x14ac:dyDescent="0.25">
      <c r="B24" s="96">
        <v>98.56</v>
      </c>
    </row>
    <row r="25" spans="1:9" x14ac:dyDescent="0.25">
      <c r="B25" s="96">
        <v>318.72000000000003</v>
      </c>
    </row>
    <row r="26" spans="1:9" x14ac:dyDescent="0.25">
      <c r="B26" s="96">
        <v>116.35</v>
      </c>
    </row>
    <row r="27" spans="1:9" x14ac:dyDescent="0.25">
      <c r="B27" s="96">
        <v>23.78</v>
      </c>
    </row>
    <row r="28" spans="1:9" x14ac:dyDescent="0.25">
      <c r="B28" s="96">
        <v>38.950000000000003</v>
      </c>
    </row>
    <row r="29" spans="1:9" x14ac:dyDescent="0.25">
      <c r="B29" s="96">
        <v>235.82</v>
      </c>
    </row>
    <row r="30" spans="1:9" x14ac:dyDescent="0.25">
      <c r="B30" s="197" t="s">
        <v>195</v>
      </c>
    </row>
    <row r="31" spans="1:9" x14ac:dyDescent="0.25">
      <c r="B31" s="96">
        <v>13.86</v>
      </c>
    </row>
    <row r="32" spans="1:9" x14ac:dyDescent="0.25">
      <c r="B32" s="96">
        <v>58.97</v>
      </c>
    </row>
    <row r="33" spans="1:9" x14ac:dyDescent="0.25">
      <c r="B33" s="96"/>
    </row>
    <row r="34" spans="1:9" x14ac:dyDescent="0.25">
      <c r="B34" s="146"/>
    </row>
    <row r="35" spans="1:9" x14ac:dyDescent="0.25">
      <c r="A35" s="230" t="s">
        <v>276</v>
      </c>
      <c r="B35" s="197" t="s">
        <v>194</v>
      </c>
      <c r="D35" s="197" t="str">
        <f>"Total "&amp;B35</f>
        <v>Total Credit Card Sales</v>
      </c>
      <c r="E35" s="233">
        <f>SUM(B36:B47)</f>
        <v>1245.1999999999998</v>
      </c>
    </row>
    <row r="36" spans="1:9" x14ac:dyDescent="0.25">
      <c r="B36" s="96">
        <v>14.86</v>
      </c>
      <c r="D36" s="197" t="str">
        <f>"Total "&amp;B48</f>
        <v>Total Credit Card Refunds</v>
      </c>
      <c r="E36" s="233">
        <f>SUM(B49:B51)</f>
        <v>60.209999999999994</v>
      </c>
    </row>
    <row r="37" spans="1:9" x14ac:dyDescent="0.25">
      <c r="B37" s="96">
        <v>49.7</v>
      </c>
      <c r="D37" s="197" t="s">
        <v>196</v>
      </c>
      <c r="E37" s="233">
        <f>E35-E36</f>
        <v>1184.9899999999998</v>
      </c>
      <c r="I37" s="144" t="s">
        <v>198</v>
      </c>
    </row>
    <row r="38" spans="1:9" x14ac:dyDescent="0.25">
      <c r="B38" s="96">
        <v>183.6</v>
      </c>
      <c r="D38" s="197" t="s">
        <v>197</v>
      </c>
      <c r="E38" s="233">
        <f>ROUND(E37*I38,2)</f>
        <v>29.62</v>
      </c>
      <c r="G38" s="234" t="s">
        <v>274</v>
      </c>
      <c r="I38" s="145">
        <v>2.5000000000000001E-2</v>
      </c>
    </row>
    <row r="39" spans="1:9" x14ac:dyDescent="0.25">
      <c r="B39" s="96">
        <v>238.75</v>
      </c>
      <c r="D39" s="197" t="s">
        <v>199</v>
      </c>
      <c r="E39" s="233">
        <f>E37-E38</f>
        <v>1155.3699999999999</v>
      </c>
    </row>
    <row r="40" spans="1:9" x14ac:dyDescent="0.25">
      <c r="B40" s="96">
        <v>18.36</v>
      </c>
      <c r="I40" s="92" t="s">
        <v>202</v>
      </c>
    </row>
    <row r="41" spans="1:9" x14ac:dyDescent="0.25">
      <c r="B41" s="96">
        <v>52.08</v>
      </c>
      <c r="I41" s="148">
        <f>E37*I38</f>
        <v>29.624749999999995</v>
      </c>
    </row>
    <row r="42" spans="1:9" x14ac:dyDescent="0.25">
      <c r="B42" s="96">
        <v>76.150000000000006</v>
      </c>
    </row>
    <row r="43" spans="1:9" x14ac:dyDescent="0.25">
      <c r="B43" s="96">
        <v>226.17</v>
      </c>
    </row>
    <row r="44" spans="1:9" x14ac:dyDescent="0.25">
      <c r="B44" s="96">
        <v>63.95</v>
      </c>
    </row>
    <row r="45" spans="1:9" x14ac:dyDescent="0.25">
      <c r="B45" s="96">
        <v>111.1</v>
      </c>
    </row>
    <row r="46" spans="1:9" x14ac:dyDescent="0.25">
      <c r="B46" s="96">
        <v>77.86</v>
      </c>
    </row>
    <row r="47" spans="1:9" x14ac:dyDescent="0.25">
      <c r="B47" s="96">
        <v>132.62</v>
      </c>
    </row>
    <row r="48" spans="1:9" x14ac:dyDescent="0.25">
      <c r="B48" s="197" t="s">
        <v>195</v>
      </c>
    </row>
    <row r="49" spans="2:2" x14ac:dyDescent="0.25">
      <c r="B49" s="96">
        <v>43.15</v>
      </c>
    </row>
    <row r="50" spans="2:2" x14ac:dyDescent="0.25">
      <c r="B50" s="96">
        <v>17.059999999999999</v>
      </c>
    </row>
    <row r="51" spans="2:2" x14ac:dyDescent="0.25">
      <c r="B51" s="96"/>
    </row>
    <row r="52" spans="2:2" x14ac:dyDescent="0.25">
      <c r="B52" s="14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Y48"/>
  <sheetViews>
    <sheetView zoomScaleNormal="100" workbookViewId="0"/>
  </sheetViews>
  <sheetFormatPr defaultRowHeight="15" x14ac:dyDescent="0.25"/>
  <cols>
    <col min="1" max="1" width="9.42578125" bestFit="1" customWidth="1"/>
    <col min="2" max="2" width="4.85546875" bestFit="1" customWidth="1"/>
    <col min="3" max="3" width="22" bestFit="1" customWidth="1"/>
    <col min="4" max="4" width="11.140625" customWidth="1"/>
    <col min="5" max="5" width="3.140625" bestFit="1" customWidth="1"/>
    <col min="6" max="6" width="13.5703125" bestFit="1" customWidth="1"/>
    <col min="7" max="7" width="18.85546875" bestFit="1" customWidth="1"/>
    <col min="8" max="8" width="9.42578125" bestFit="1" customWidth="1"/>
    <col min="9" max="9" width="1.42578125" customWidth="1"/>
    <col min="10" max="10" width="9.42578125" bestFit="1" customWidth="1"/>
    <col min="11" max="11" width="3.7109375" customWidth="1"/>
    <col min="12" max="12" width="11.28515625" bestFit="1" customWidth="1"/>
    <col min="13" max="13" width="11.7109375" customWidth="1"/>
    <col min="14" max="14" width="8.5703125" customWidth="1"/>
    <col min="15" max="15" width="10.42578125" bestFit="1" customWidth="1"/>
    <col min="16" max="16" width="2.28515625" customWidth="1"/>
    <col min="17" max="17" width="7.28515625" customWidth="1"/>
    <col min="18" max="18" width="11.7109375" customWidth="1"/>
    <col min="19" max="19" width="3.5703125" bestFit="1" customWidth="1"/>
    <col min="20" max="20" width="34" customWidth="1"/>
    <col min="21" max="21" width="2.85546875" customWidth="1"/>
    <col min="22" max="22" width="10.42578125" customWidth="1"/>
    <col min="23" max="23" width="2.85546875" customWidth="1"/>
    <col min="24" max="24" width="10.42578125" customWidth="1"/>
    <col min="25" max="25" width="2.28515625" customWidth="1"/>
  </cols>
  <sheetData>
    <row r="1" spans="1:15" x14ac:dyDescent="0.25">
      <c r="A1" s="268">
        <v>14</v>
      </c>
      <c r="B1" s="263"/>
      <c r="C1" s="263"/>
      <c r="J1" s="236" t="s">
        <v>287</v>
      </c>
      <c r="K1" s="237"/>
      <c r="L1" s="237"/>
      <c r="M1" s="237"/>
      <c r="N1" s="238"/>
    </row>
    <row r="2" spans="1:15" x14ac:dyDescent="0.25">
      <c r="A2" s="263"/>
      <c r="B2" s="263"/>
      <c r="C2" s="263"/>
      <c r="J2" s="241" t="s">
        <v>290</v>
      </c>
      <c r="K2" s="242"/>
      <c r="L2" s="242"/>
      <c r="M2" s="243"/>
      <c r="N2" s="235" t="s">
        <v>223</v>
      </c>
    </row>
    <row r="3" spans="1:15" x14ac:dyDescent="0.25">
      <c r="A3" s="263"/>
      <c r="B3" s="263"/>
      <c r="C3" s="263"/>
      <c r="J3" s="241" t="s">
        <v>292</v>
      </c>
      <c r="K3" s="242"/>
      <c r="L3" s="242"/>
      <c r="M3" s="243"/>
      <c r="N3" s="92" t="s">
        <v>228</v>
      </c>
    </row>
    <row r="4" spans="1:15" x14ac:dyDescent="0.25">
      <c r="A4" s="263"/>
      <c r="B4" s="263"/>
      <c r="C4" s="263"/>
      <c r="J4" s="241" t="s">
        <v>289</v>
      </c>
      <c r="K4" s="242"/>
      <c r="L4" s="242"/>
      <c r="M4" s="243"/>
      <c r="N4" s="92" t="s">
        <v>225</v>
      </c>
    </row>
    <row r="5" spans="1:15" x14ac:dyDescent="0.25">
      <c r="A5" s="263"/>
      <c r="B5" s="263"/>
      <c r="C5" s="263"/>
      <c r="J5" s="241" t="s">
        <v>288</v>
      </c>
      <c r="K5" s="242"/>
      <c r="L5" s="242"/>
      <c r="M5" s="243"/>
      <c r="N5" s="92" t="s">
        <v>220</v>
      </c>
    </row>
    <row r="6" spans="1:15" x14ac:dyDescent="0.25">
      <c r="J6" s="241" t="s">
        <v>293</v>
      </c>
      <c r="K6" s="242"/>
      <c r="L6" s="242"/>
      <c r="M6" s="243"/>
      <c r="N6" s="92" t="s">
        <v>264</v>
      </c>
    </row>
    <row r="7" spans="1:15" x14ac:dyDescent="0.25">
      <c r="J7" s="241" t="s">
        <v>297</v>
      </c>
      <c r="K7" s="242"/>
      <c r="L7" s="242"/>
      <c r="M7" s="243"/>
      <c r="N7" s="92" t="s">
        <v>227</v>
      </c>
    </row>
    <row r="8" spans="1:15" ht="15.75" thickBot="1" x14ac:dyDescent="0.3"/>
    <row r="9" spans="1:15" ht="30.75" thickBot="1" x14ac:dyDescent="0.3">
      <c r="A9" s="224" t="s">
        <v>140</v>
      </c>
      <c r="B9" s="225" t="s">
        <v>22</v>
      </c>
      <c r="C9" s="225" t="s">
        <v>294</v>
      </c>
      <c r="D9" s="225" t="s">
        <v>291</v>
      </c>
      <c r="E9" s="226" t="s">
        <v>143</v>
      </c>
      <c r="F9" s="225" t="s">
        <v>144</v>
      </c>
      <c r="G9" s="225" t="s">
        <v>145</v>
      </c>
      <c r="H9" s="227" t="s">
        <v>146</v>
      </c>
      <c r="J9" s="150" t="s">
        <v>213</v>
      </c>
      <c r="K9" s="151"/>
      <c r="L9" s="152"/>
      <c r="M9" s="152"/>
      <c r="N9" s="152"/>
      <c r="O9" s="153"/>
    </row>
    <row r="10" spans="1:15" ht="26.25" x14ac:dyDescent="0.25">
      <c r="A10" s="109"/>
      <c r="B10" s="110"/>
      <c r="C10" s="110"/>
      <c r="D10" s="110"/>
      <c r="E10" s="110"/>
      <c r="F10" s="110"/>
      <c r="G10" s="111" t="s">
        <v>147</v>
      </c>
      <c r="H10" s="228">
        <v>7682.07</v>
      </c>
      <c r="J10" s="244" t="s">
        <v>140</v>
      </c>
      <c r="K10" s="245" t="s">
        <v>143</v>
      </c>
      <c r="L10" s="246" t="s">
        <v>291</v>
      </c>
      <c r="M10" s="246" t="s">
        <v>215</v>
      </c>
      <c r="N10" s="246" t="s">
        <v>22</v>
      </c>
      <c r="O10" s="247" t="s">
        <v>146</v>
      </c>
    </row>
    <row r="11" spans="1:15" x14ac:dyDescent="0.25">
      <c r="A11" s="113" t="s">
        <v>264</v>
      </c>
      <c r="B11" s="206">
        <v>40605</v>
      </c>
      <c r="C11" s="115" t="s">
        <v>277</v>
      </c>
      <c r="D11" s="116">
        <v>451.16</v>
      </c>
      <c r="E11" s="115" t="s">
        <v>279</v>
      </c>
      <c r="F11" s="206"/>
      <c r="G11" s="116"/>
      <c r="H11" s="229">
        <f t="shared" ref="H11:H25" si="0">IF(C11="","",H10-D11+G11)</f>
        <v>7230.91</v>
      </c>
      <c r="J11" s="175"/>
      <c r="K11" s="175"/>
      <c r="L11" s="248"/>
      <c r="M11" s="175"/>
      <c r="N11" s="176">
        <v>40607</v>
      </c>
      <c r="O11" s="249">
        <v>6647.78</v>
      </c>
    </row>
    <row r="12" spans="1:15" x14ac:dyDescent="0.25">
      <c r="A12" s="113">
        <v>663</v>
      </c>
      <c r="B12" s="206">
        <v>40605</v>
      </c>
      <c r="C12" s="115" t="s">
        <v>296</v>
      </c>
      <c r="D12" s="116">
        <v>954.29</v>
      </c>
      <c r="E12" s="115" t="s">
        <v>279</v>
      </c>
      <c r="F12" s="206"/>
      <c r="G12" s="116"/>
      <c r="H12" s="229">
        <f t="shared" si="0"/>
        <v>6276.62</v>
      </c>
      <c r="J12" s="175" t="s">
        <v>152</v>
      </c>
      <c r="K12" s="175" t="s">
        <v>279</v>
      </c>
      <c r="L12" s="174"/>
      <c r="M12" s="175">
        <v>913.28</v>
      </c>
      <c r="N12" s="176">
        <v>40609</v>
      </c>
      <c r="O12" s="174">
        <f>IF(J12="","",O11+M12-L12)</f>
        <v>7561.0599999999995</v>
      </c>
    </row>
    <row r="13" spans="1:15" x14ac:dyDescent="0.25">
      <c r="A13" s="113">
        <f>A12+1</f>
        <v>664</v>
      </c>
      <c r="B13" s="206">
        <v>40607</v>
      </c>
      <c r="C13" s="115" t="s">
        <v>278</v>
      </c>
      <c r="D13" s="116">
        <v>80</v>
      </c>
      <c r="E13" s="115" t="s">
        <v>279</v>
      </c>
      <c r="F13" s="206"/>
      <c r="G13" s="116"/>
      <c r="H13" s="229">
        <f t="shared" si="0"/>
        <v>6196.62</v>
      </c>
      <c r="J13" s="175" t="s">
        <v>264</v>
      </c>
      <c r="K13" s="175" t="s">
        <v>279</v>
      </c>
      <c r="L13" s="174">
        <v>451.16</v>
      </c>
      <c r="M13" s="174"/>
      <c r="N13" s="176">
        <v>40613</v>
      </c>
      <c r="O13" s="174">
        <f t="shared" ref="O13:O24" si="1">IF(J13="","",O12+M13-L13)</f>
        <v>7109.9</v>
      </c>
    </row>
    <row r="14" spans="1:15" x14ac:dyDescent="0.25">
      <c r="A14" s="113"/>
      <c r="B14" s="206"/>
      <c r="C14" s="115" t="s">
        <v>152</v>
      </c>
      <c r="D14" s="116"/>
      <c r="E14" s="115" t="s">
        <v>279</v>
      </c>
      <c r="F14" s="206">
        <v>40609</v>
      </c>
      <c r="G14" s="116">
        <v>913.28</v>
      </c>
      <c r="H14" s="229">
        <f t="shared" si="0"/>
        <v>7109.9</v>
      </c>
      <c r="J14" s="175">
        <v>665</v>
      </c>
      <c r="K14" s="175" t="s">
        <v>279</v>
      </c>
      <c r="L14" s="175">
        <v>340.88</v>
      </c>
      <c r="M14" s="175"/>
      <c r="N14" s="176">
        <v>40618</v>
      </c>
      <c r="O14" s="174">
        <f t="shared" si="1"/>
        <v>6769.0199999999995</v>
      </c>
    </row>
    <row r="15" spans="1:15" x14ac:dyDescent="0.25">
      <c r="A15" s="113" t="s">
        <v>264</v>
      </c>
      <c r="B15" s="206">
        <v>40612</v>
      </c>
      <c r="C15" s="115" t="s">
        <v>280</v>
      </c>
      <c r="D15" s="116">
        <v>72.37</v>
      </c>
      <c r="E15" s="115" t="s">
        <v>279</v>
      </c>
      <c r="F15" s="206"/>
      <c r="G15" s="116"/>
      <c r="H15" s="229">
        <f t="shared" si="0"/>
        <v>7037.53</v>
      </c>
      <c r="J15" s="175" t="s">
        <v>220</v>
      </c>
      <c r="K15" s="175"/>
      <c r="L15" s="174">
        <v>82.15</v>
      </c>
      <c r="M15" s="175"/>
      <c r="N15" s="176">
        <v>40618</v>
      </c>
      <c r="O15" s="174">
        <f t="shared" si="1"/>
        <v>6686.87</v>
      </c>
    </row>
    <row r="16" spans="1:15" x14ac:dyDescent="0.25">
      <c r="A16" s="113">
        <v>665</v>
      </c>
      <c r="B16" s="206">
        <v>40614</v>
      </c>
      <c r="C16" s="115" t="s">
        <v>281</v>
      </c>
      <c r="D16" s="116">
        <v>340.88</v>
      </c>
      <c r="E16" s="115" t="s">
        <v>279</v>
      </c>
      <c r="F16" s="206"/>
      <c r="G16" s="116"/>
      <c r="H16" s="229">
        <f t="shared" si="0"/>
        <v>6696.65</v>
      </c>
      <c r="J16" s="175" t="s">
        <v>152</v>
      </c>
      <c r="K16" s="175" t="s">
        <v>279</v>
      </c>
      <c r="L16" s="175"/>
      <c r="M16" s="175">
        <v>450.18</v>
      </c>
      <c r="N16" s="176">
        <v>40618</v>
      </c>
      <c r="O16" s="174">
        <f t="shared" si="1"/>
        <v>7137.05</v>
      </c>
    </row>
    <row r="17" spans="1:25" x14ac:dyDescent="0.25">
      <c r="A17" s="113" t="s">
        <v>264</v>
      </c>
      <c r="B17" s="206">
        <v>40615</v>
      </c>
      <c r="C17" s="115" t="s">
        <v>282</v>
      </c>
      <c r="D17" s="116">
        <v>618.65</v>
      </c>
      <c r="E17" s="115" t="s">
        <v>279</v>
      </c>
      <c r="F17" s="206"/>
      <c r="G17" s="116"/>
      <c r="H17" s="229">
        <f t="shared" si="0"/>
        <v>6078</v>
      </c>
      <c r="J17" s="175" t="s">
        <v>264</v>
      </c>
      <c r="K17" s="175" t="s">
        <v>279</v>
      </c>
      <c r="L17" s="174">
        <v>72.37</v>
      </c>
      <c r="M17" s="175"/>
      <c r="N17" s="176">
        <v>40622</v>
      </c>
      <c r="O17" s="174">
        <f t="shared" si="1"/>
        <v>7064.68</v>
      </c>
    </row>
    <row r="18" spans="1:25" x14ac:dyDescent="0.25">
      <c r="A18" s="113">
        <v>666</v>
      </c>
      <c r="B18" s="206">
        <v>40616</v>
      </c>
      <c r="C18" s="115" t="s">
        <v>283</v>
      </c>
      <c r="D18" s="116">
        <v>100.5</v>
      </c>
      <c r="E18" s="115"/>
      <c r="F18" s="206"/>
      <c r="G18" s="116"/>
      <c r="H18" s="229">
        <f t="shared" si="0"/>
        <v>5977.5</v>
      </c>
      <c r="J18" s="175" t="s">
        <v>225</v>
      </c>
      <c r="K18" s="175"/>
      <c r="L18" s="174"/>
      <c r="M18" s="175">
        <v>22.48</v>
      </c>
      <c r="N18" s="176">
        <v>40622</v>
      </c>
      <c r="O18" s="174">
        <f t="shared" si="1"/>
        <v>7087.16</v>
      </c>
    </row>
    <row r="19" spans="1:25" x14ac:dyDescent="0.25">
      <c r="A19" s="113"/>
      <c r="B19" s="206"/>
      <c r="C19" s="115" t="s">
        <v>152</v>
      </c>
      <c r="D19" s="116"/>
      <c r="E19" s="115" t="s">
        <v>279</v>
      </c>
      <c r="F19" s="206">
        <v>40618</v>
      </c>
      <c r="G19" s="116">
        <v>450.18</v>
      </c>
      <c r="H19" s="229">
        <f t="shared" si="0"/>
        <v>6427.68</v>
      </c>
      <c r="J19" s="175" t="s">
        <v>264</v>
      </c>
      <c r="K19" s="175" t="s">
        <v>279</v>
      </c>
      <c r="L19" s="175">
        <v>618.65</v>
      </c>
      <c r="M19" s="175"/>
      <c r="N19" s="176">
        <v>40624</v>
      </c>
      <c r="O19" s="174">
        <f t="shared" si="1"/>
        <v>6468.51</v>
      </c>
    </row>
    <row r="20" spans="1:25" x14ac:dyDescent="0.25">
      <c r="A20" s="113"/>
      <c r="B20" s="206"/>
      <c r="C20" s="115" t="s">
        <v>152</v>
      </c>
      <c r="D20" s="116"/>
      <c r="E20" s="115" t="s">
        <v>279</v>
      </c>
      <c r="F20" s="206">
        <v>40620</v>
      </c>
      <c r="G20" s="116">
        <v>163.55000000000001</v>
      </c>
      <c r="H20" s="229">
        <f t="shared" si="0"/>
        <v>6591.2300000000005</v>
      </c>
      <c r="J20" s="175" t="s">
        <v>152</v>
      </c>
      <c r="K20" s="175" t="s">
        <v>279</v>
      </c>
      <c r="L20" s="174"/>
      <c r="M20" s="175">
        <v>163.55000000000001</v>
      </c>
      <c r="N20" s="176">
        <v>40624</v>
      </c>
      <c r="O20" s="174">
        <f t="shared" si="1"/>
        <v>6632.06</v>
      </c>
    </row>
    <row r="21" spans="1:25" x14ac:dyDescent="0.25">
      <c r="A21" s="113">
        <v>667</v>
      </c>
      <c r="B21" s="206">
        <v>40622</v>
      </c>
      <c r="C21" s="115" t="s">
        <v>284</v>
      </c>
      <c r="D21" s="116">
        <v>238.5</v>
      </c>
      <c r="E21" s="115" t="s">
        <v>279</v>
      </c>
      <c r="F21" s="206"/>
      <c r="G21" s="116"/>
      <c r="H21" s="229">
        <f t="shared" si="0"/>
        <v>6352.7300000000005</v>
      </c>
      <c r="J21" s="175">
        <v>667</v>
      </c>
      <c r="K21" s="175" t="s">
        <v>279</v>
      </c>
      <c r="L21" s="174">
        <v>238.5</v>
      </c>
      <c r="M21" s="175"/>
      <c r="N21" s="176">
        <v>40628</v>
      </c>
      <c r="O21" s="174">
        <f t="shared" si="1"/>
        <v>6393.56</v>
      </c>
    </row>
    <row r="22" spans="1:25" x14ac:dyDescent="0.25">
      <c r="A22" s="113">
        <f>A21+1</f>
        <v>668</v>
      </c>
      <c r="B22" s="206">
        <v>40624</v>
      </c>
      <c r="C22" s="115" t="s">
        <v>285</v>
      </c>
      <c r="D22" s="116">
        <v>315.62</v>
      </c>
      <c r="E22" s="115"/>
      <c r="F22" s="206"/>
      <c r="G22" s="116"/>
      <c r="H22" s="229">
        <f t="shared" si="0"/>
        <v>6037.1100000000006</v>
      </c>
      <c r="J22" s="175" t="s">
        <v>227</v>
      </c>
      <c r="K22" s="175"/>
      <c r="L22" s="174">
        <v>12.7</v>
      </c>
      <c r="M22" s="175"/>
      <c r="N22" s="176">
        <v>40628</v>
      </c>
      <c r="O22" s="174">
        <f t="shared" si="1"/>
        <v>6380.8600000000006</v>
      </c>
    </row>
    <row r="23" spans="1:25" x14ac:dyDescent="0.25">
      <c r="A23" s="113">
        <f>A22+1</f>
        <v>669</v>
      </c>
      <c r="B23" s="206">
        <v>40625</v>
      </c>
      <c r="C23" s="115" t="s">
        <v>286</v>
      </c>
      <c r="D23" s="116">
        <v>67.290000000000006</v>
      </c>
      <c r="E23" s="115"/>
      <c r="F23" s="206"/>
      <c r="G23" s="116"/>
      <c r="H23" s="229">
        <f t="shared" si="0"/>
        <v>5969.8200000000006</v>
      </c>
      <c r="J23" s="175"/>
      <c r="K23" s="175"/>
      <c r="L23" s="174"/>
      <c r="M23" s="175"/>
      <c r="N23" s="176"/>
      <c r="O23" s="174" t="str">
        <f t="shared" si="1"/>
        <v/>
      </c>
    </row>
    <row r="24" spans="1:25" x14ac:dyDescent="0.25">
      <c r="A24" s="113"/>
      <c r="B24" s="206"/>
      <c r="C24" s="115" t="s">
        <v>152</v>
      </c>
      <c r="D24" s="116"/>
      <c r="E24" s="115"/>
      <c r="F24" s="206">
        <v>40626</v>
      </c>
      <c r="G24" s="116">
        <v>830.75</v>
      </c>
      <c r="H24" s="229">
        <f t="shared" si="0"/>
        <v>6800.5700000000006</v>
      </c>
      <c r="J24" s="175"/>
      <c r="K24" s="175"/>
      <c r="L24" s="175"/>
      <c r="M24" s="175"/>
      <c r="N24" s="176"/>
      <c r="O24" s="174" t="str">
        <f t="shared" si="1"/>
        <v/>
      </c>
    </row>
    <row r="25" spans="1:25" ht="15.75" thickBot="1" x14ac:dyDescent="0.3">
      <c r="A25" s="113"/>
      <c r="B25" s="206"/>
      <c r="C25" s="115"/>
      <c r="D25" s="116"/>
      <c r="E25" s="115"/>
      <c r="F25" s="206"/>
      <c r="G25" s="116"/>
      <c r="H25" s="229" t="str">
        <f t="shared" si="0"/>
        <v/>
      </c>
    </row>
    <row r="26" spans="1:25" x14ac:dyDescent="0.25">
      <c r="A26" s="113"/>
      <c r="B26" s="206"/>
      <c r="C26" s="115"/>
      <c r="D26" s="116"/>
      <c r="E26" s="115"/>
      <c r="F26" s="206"/>
      <c r="G26" s="116"/>
      <c r="H26" s="229" t="str">
        <f t="shared" ref="H26" si="2">IF(C26="","",H25-D26+G26)</f>
        <v/>
      </c>
      <c r="J26" t="s">
        <v>300</v>
      </c>
      <c r="N26" s="250">
        <f>L15+L22</f>
        <v>94.850000000000009</v>
      </c>
      <c r="P26" s="44"/>
      <c r="Q26" s="45"/>
      <c r="R26" s="45"/>
      <c r="S26" s="45"/>
      <c r="T26" s="45"/>
      <c r="U26" s="45"/>
      <c r="V26" s="45"/>
      <c r="W26" s="45"/>
      <c r="X26" s="45"/>
      <c r="Y26" s="46"/>
    </row>
    <row r="27" spans="1:25" ht="23.25" x14ac:dyDescent="0.25">
      <c r="J27" t="s">
        <v>301</v>
      </c>
      <c r="N27">
        <f>SUM(M18)</f>
        <v>22.48</v>
      </c>
      <c r="P27" s="47"/>
      <c r="Q27" s="182" t="s">
        <v>229</v>
      </c>
      <c r="R27" s="182"/>
      <c r="S27" s="183" t="s">
        <v>230</v>
      </c>
      <c r="T27" s="184"/>
      <c r="U27" s="184"/>
      <c r="V27" s="184"/>
      <c r="W27" s="184"/>
      <c r="X27" s="184"/>
      <c r="Y27" s="53"/>
    </row>
    <row r="28" spans="1:25" x14ac:dyDescent="0.25">
      <c r="C28" t="s">
        <v>298</v>
      </c>
      <c r="F28" s="250">
        <f>G24</f>
        <v>830.75</v>
      </c>
      <c r="P28" s="47"/>
      <c r="Q28" s="185" t="s">
        <v>231</v>
      </c>
      <c r="R28" s="185" t="s">
        <v>25</v>
      </c>
      <c r="S28" s="48"/>
      <c r="T28" s="48"/>
      <c r="U28" s="48"/>
      <c r="V28" s="48"/>
      <c r="W28" s="48"/>
      <c r="X28" s="48"/>
      <c r="Y28" s="53"/>
    </row>
    <row r="29" spans="1:25" x14ac:dyDescent="0.25">
      <c r="C29" t="s">
        <v>299</v>
      </c>
      <c r="F29" s="250">
        <f>D18+D22+D23</f>
        <v>483.41</v>
      </c>
      <c r="P29" s="47"/>
      <c r="Q29" s="186"/>
      <c r="R29" s="186"/>
      <c r="S29" s="187">
        <v>1</v>
      </c>
      <c r="T29" s="48" t="s">
        <v>232</v>
      </c>
      <c r="U29" s="48"/>
      <c r="V29" s="48"/>
      <c r="W29" s="48"/>
      <c r="X29" s="188">
        <f>O22</f>
        <v>6380.8600000000006</v>
      </c>
      <c r="Y29" s="53"/>
    </row>
    <row r="30" spans="1:25" x14ac:dyDescent="0.25">
      <c r="P30" s="47"/>
      <c r="Q30" s="186"/>
      <c r="R30" s="186"/>
      <c r="S30" s="187"/>
      <c r="T30" s="48"/>
      <c r="U30" s="48"/>
      <c r="V30" s="48"/>
      <c r="W30" s="48"/>
      <c r="X30" s="189"/>
      <c r="Y30" s="53"/>
    </row>
    <row r="31" spans="1:25" x14ac:dyDescent="0.25">
      <c r="P31" s="47"/>
      <c r="Q31" s="186"/>
      <c r="R31" s="186"/>
      <c r="S31" s="187">
        <v>2</v>
      </c>
      <c r="T31" s="48" t="s">
        <v>233</v>
      </c>
      <c r="U31" s="48"/>
      <c r="V31" s="48"/>
      <c r="W31" s="48" t="s">
        <v>234</v>
      </c>
      <c r="X31" s="190">
        <f>G24</f>
        <v>830.75</v>
      </c>
      <c r="Y31" s="53"/>
    </row>
    <row r="32" spans="1:25" x14ac:dyDescent="0.25">
      <c r="P32" s="47"/>
      <c r="Q32" s="186"/>
      <c r="R32" s="186"/>
      <c r="S32" s="187"/>
      <c r="T32" s="48" t="s">
        <v>235</v>
      </c>
      <c r="U32" s="48"/>
      <c r="V32" s="48"/>
      <c r="W32" s="48" t="s">
        <v>234</v>
      </c>
      <c r="X32" s="190"/>
      <c r="Y32" s="53"/>
    </row>
    <row r="33" spans="16:25" x14ac:dyDescent="0.25">
      <c r="P33" s="47"/>
      <c r="Q33" s="186"/>
      <c r="R33" s="186"/>
      <c r="S33" s="187"/>
      <c r="T33" s="48"/>
      <c r="U33" s="48"/>
      <c r="V33" s="48"/>
      <c r="W33" s="48" t="s">
        <v>234</v>
      </c>
      <c r="X33" s="190"/>
      <c r="Y33" s="53"/>
    </row>
    <row r="34" spans="16:25" x14ac:dyDescent="0.25">
      <c r="P34" s="47"/>
      <c r="Q34" s="186"/>
      <c r="R34" s="186"/>
      <c r="S34" s="187"/>
      <c r="T34" s="48"/>
      <c r="U34" s="48"/>
      <c r="V34" s="48"/>
      <c r="W34" s="48" t="s">
        <v>234</v>
      </c>
      <c r="X34" s="190"/>
      <c r="Y34" s="53"/>
    </row>
    <row r="35" spans="16:25" x14ac:dyDescent="0.25">
      <c r="P35" s="47"/>
      <c r="Q35" s="186"/>
      <c r="R35" s="186"/>
      <c r="S35" s="187">
        <v>3</v>
      </c>
      <c r="T35" s="48" t="s">
        <v>236</v>
      </c>
      <c r="U35" s="48"/>
      <c r="V35" s="48"/>
      <c r="W35" s="48"/>
      <c r="X35" s="189"/>
      <c r="Y35" s="53"/>
    </row>
    <row r="36" spans="16:25" x14ac:dyDescent="0.25">
      <c r="P36" s="47"/>
      <c r="Q36" s="186"/>
      <c r="R36" s="186"/>
      <c r="S36" s="187"/>
      <c r="T36" s="191" t="s">
        <v>237</v>
      </c>
      <c r="U36" s="191"/>
      <c r="V36" s="48"/>
      <c r="W36" s="48"/>
      <c r="X36" s="192">
        <f>SUM(X29:X34)</f>
        <v>7211.6100000000006</v>
      </c>
      <c r="Y36" s="53"/>
    </row>
    <row r="37" spans="16:25" x14ac:dyDescent="0.25">
      <c r="P37" s="47"/>
      <c r="Q37" s="186"/>
      <c r="R37" s="186"/>
      <c r="S37" s="187">
        <v>4</v>
      </c>
      <c r="T37" s="48" t="s">
        <v>238</v>
      </c>
      <c r="U37" s="48"/>
      <c r="V37" s="48"/>
      <c r="W37" s="48" t="s">
        <v>239</v>
      </c>
      <c r="X37" s="193">
        <f>F29</f>
        <v>483.41</v>
      </c>
      <c r="Y37" s="53"/>
    </row>
    <row r="38" spans="16:25" ht="15.75" thickBot="1" x14ac:dyDescent="0.3">
      <c r="P38" s="47"/>
      <c r="Q38" s="186"/>
      <c r="R38" s="186"/>
      <c r="S38" s="187">
        <v>5</v>
      </c>
      <c r="T38" s="48" t="s">
        <v>240</v>
      </c>
      <c r="U38" s="48"/>
      <c r="V38" s="48"/>
      <c r="W38" s="48"/>
      <c r="X38" s="194">
        <f>X36-X37</f>
        <v>6728.2000000000007</v>
      </c>
      <c r="Y38" s="53"/>
    </row>
    <row r="39" spans="16:25" ht="15.75" thickTop="1" x14ac:dyDescent="0.25">
      <c r="P39" s="47"/>
      <c r="Q39" s="186"/>
      <c r="R39" s="186"/>
      <c r="S39" s="48"/>
      <c r="T39" s="48"/>
      <c r="U39" s="48"/>
      <c r="V39" s="48"/>
      <c r="W39" s="48"/>
      <c r="X39" s="48"/>
      <c r="Y39" s="53"/>
    </row>
    <row r="40" spans="16:25" x14ac:dyDescent="0.25">
      <c r="P40" s="47"/>
      <c r="Q40" s="186" t="s">
        <v>100</v>
      </c>
      <c r="R40" s="195"/>
      <c r="S40" s="48"/>
      <c r="T40" s="48"/>
      <c r="U40" s="48"/>
      <c r="V40" s="48"/>
      <c r="W40" s="48"/>
      <c r="X40" s="48"/>
      <c r="Y40" s="53"/>
    </row>
    <row r="41" spans="16:25" x14ac:dyDescent="0.25">
      <c r="P41" s="47"/>
      <c r="Q41" s="48"/>
      <c r="R41" s="48"/>
      <c r="S41" s="48"/>
      <c r="T41" s="48"/>
      <c r="U41" s="48"/>
      <c r="V41" s="48"/>
      <c r="W41" s="48"/>
      <c r="X41" s="48"/>
      <c r="Y41" s="53"/>
    </row>
    <row r="42" spans="16:25" x14ac:dyDescent="0.25">
      <c r="P42" s="47"/>
      <c r="Q42" s="183" t="s">
        <v>241</v>
      </c>
      <c r="R42" s="184"/>
      <c r="S42" s="184"/>
      <c r="T42" s="184"/>
      <c r="U42" s="184"/>
      <c r="V42" s="48"/>
      <c r="W42" s="48"/>
      <c r="X42" s="48"/>
      <c r="Y42" s="53"/>
    </row>
    <row r="43" spans="16:25" x14ac:dyDescent="0.25">
      <c r="P43" s="47"/>
      <c r="Q43" s="187">
        <v>6</v>
      </c>
      <c r="R43" s="48" t="s">
        <v>242</v>
      </c>
      <c r="S43" s="48"/>
      <c r="T43" s="48"/>
      <c r="U43" s="48"/>
      <c r="V43" s="188">
        <f>H24</f>
        <v>6800.5700000000006</v>
      </c>
      <c r="W43" s="189"/>
      <c r="X43" s="48"/>
      <c r="Y43" s="53"/>
    </row>
    <row r="44" spans="16:25" ht="39" x14ac:dyDescent="0.25">
      <c r="P44" s="47"/>
      <c r="Q44" s="187">
        <v>7</v>
      </c>
      <c r="R44" s="184" t="s">
        <v>243</v>
      </c>
      <c r="S44" s="184"/>
      <c r="T44" s="184"/>
      <c r="U44" s="184" t="s">
        <v>239</v>
      </c>
      <c r="V44" s="51">
        <f>N26</f>
        <v>94.850000000000009</v>
      </c>
      <c r="W44" s="189"/>
      <c r="X44" s="48"/>
      <c r="Y44" s="53"/>
    </row>
    <row r="45" spans="16:25" x14ac:dyDescent="0.25">
      <c r="P45" s="47"/>
      <c r="Q45" s="187">
        <v>8</v>
      </c>
      <c r="R45" s="48" t="s">
        <v>244</v>
      </c>
      <c r="S45" s="48"/>
      <c r="T45" s="48"/>
      <c r="U45" s="48"/>
      <c r="V45" s="51">
        <f>V43-V44</f>
        <v>6705.72</v>
      </c>
      <c r="W45" s="189"/>
      <c r="X45" s="48"/>
      <c r="Y45" s="53"/>
    </row>
    <row r="46" spans="16:25" x14ac:dyDescent="0.25">
      <c r="P46" s="47"/>
      <c r="Q46" s="187">
        <v>9</v>
      </c>
      <c r="R46" s="48" t="s">
        <v>245</v>
      </c>
      <c r="S46" s="48"/>
      <c r="T46" s="48"/>
      <c r="U46" s="48" t="s">
        <v>234</v>
      </c>
      <c r="V46" s="51">
        <f>N27</f>
        <v>22.48</v>
      </c>
      <c r="W46" s="189"/>
      <c r="X46" s="48"/>
      <c r="Y46" s="53"/>
    </row>
    <row r="47" spans="16:25" ht="15.75" thickBot="1" x14ac:dyDescent="0.3">
      <c r="P47" s="47"/>
      <c r="Q47" s="187">
        <v>10</v>
      </c>
      <c r="R47" s="48" t="s">
        <v>246</v>
      </c>
      <c r="S47" s="48"/>
      <c r="T47" s="48"/>
      <c r="U47" s="48"/>
      <c r="V47" s="194">
        <f>V45+V46</f>
        <v>6728.2</v>
      </c>
      <c r="W47" s="189"/>
      <c r="X47" s="48"/>
      <c r="Y47" s="53"/>
    </row>
    <row r="48" spans="16:25" ht="16.5" thickTop="1" thickBot="1" x14ac:dyDescent="0.3">
      <c r="P48" s="58"/>
      <c r="Q48" s="59"/>
      <c r="R48" s="59"/>
      <c r="S48" s="59"/>
      <c r="T48" s="59"/>
      <c r="U48" s="59"/>
      <c r="V48" s="59"/>
      <c r="W48" s="59"/>
      <c r="X48" s="59"/>
      <c r="Y48" s="196"/>
    </row>
  </sheetData>
  <sortState ref="J19:K22">
    <sortCondition ref="K21:K24"/>
  </sortState>
  <conditionalFormatting sqref="A11:H26">
    <cfRule type="expression" dxfId="1" priority="2">
      <formula>$E11="x"</formula>
    </cfRule>
  </conditionalFormatting>
  <conditionalFormatting sqref="J12:O24">
    <cfRule type="expression" dxfId="0" priority="1">
      <formula>$K12="x"</formula>
    </cfRule>
  </conditionalFormatting>
  <dataValidations count="1">
    <dataValidation type="list" allowBlank="1" showInputMessage="1" showErrorMessage="1" sqref="E11:E26 K12:K24">
      <formula1>"x"</formula1>
    </dataValidation>
  </dataValidation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K1" sqref="K1"/>
    </sheetView>
  </sheetViews>
  <sheetFormatPr defaultRowHeight="15" x14ac:dyDescent="0.25"/>
  <cols>
    <col min="1" max="1" width="2.28515625" customWidth="1"/>
    <col min="2" max="2" width="7.28515625" customWidth="1"/>
    <col min="3" max="3" width="11.7109375" customWidth="1"/>
    <col min="4" max="4" width="3.5703125" bestFit="1" customWidth="1"/>
    <col min="5" max="5" width="34" customWidth="1"/>
    <col min="6" max="6" width="2.85546875" customWidth="1"/>
    <col min="7" max="7" width="10.42578125" customWidth="1"/>
    <col min="8" max="8" width="2.85546875" customWidth="1"/>
    <col min="9" max="9" width="10.42578125" customWidth="1"/>
    <col min="10" max="10" width="2.28515625" customWidth="1"/>
  </cols>
  <sheetData>
    <row r="1" spans="1:10" x14ac:dyDescent="0.25">
      <c r="A1" s="44"/>
      <c r="B1" s="45"/>
      <c r="C1" s="45"/>
      <c r="D1" s="45"/>
      <c r="E1" s="45"/>
      <c r="F1" s="45"/>
      <c r="G1" s="45"/>
      <c r="H1" s="45"/>
      <c r="I1" s="45"/>
      <c r="J1" s="46"/>
    </row>
    <row r="2" spans="1:10" ht="23.25" x14ac:dyDescent="0.25">
      <c r="A2" s="47"/>
      <c r="B2" s="182" t="s">
        <v>229</v>
      </c>
      <c r="C2" s="182"/>
      <c r="D2" s="183" t="s">
        <v>230</v>
      </c>
      <c r="E2" s="184"/>
      <c r="F2" s="184"/>
      <c r="G2" s="184"/>
      <c r="H2" s="184"/>
      <c r="I2" s="184"/>
      <c r="J2" s="53"/>
    </row>
    <row r="3" spans="1:10" x14ac:dyDescent="0.25">
      <c r="A3" s="47"/>
      <c r="B3" s="185" t="s">
        <v>231</v>
      </c>
      <c r="C3" s="185" t="s">
        <v>25</v>
      </c>
      <c r="D3" s="48"/>
      <c r="E3" s="48"/>
      <c r="F3" s="48"/>
      <c r="G3" s="48"/>
      <c r="H3" s="48"/>
      <c r="I3" s="48"/>
      <c r="J3" s="53"/>
    </row>
    <row r="4" spans="1:10" x14ac:dyDescent="0.25">
      <c r="A4" s="47"/>
      <c r="B4" s="186"/>
      <c r="C4" s="186"/>
      <c r="D4" s="187">
        <v>1</v>
      </c>
      <c r="E4" s="48" t="s">
        <v>232</v>
      </c>
      <c r="F4" s="48"/>
      <c r="G4" s="48"/>
      <c r="H4" s="48"/>
      <c r="I4" s="188"/>
      <c r="J4" s="53"/>
    </row>
    <row r="5" spans="1:10" x14ac:dyDescent="0.25">
      <c r="A5" s="47"/>
      <c r="B5" s="186"/>
      <c r="C5" s="186"/>
      <c r="D5" s="187"/>
      <c r="E5" s="48"/>
      <c r="F5" s="48"/>
      <c r="G5" s="48"/>
      <c r="H5" s="48"/>
      <c r="I5" s="189"/>
      <c r="J5" s="53"/>
    </row>
    <row r="6" spans="1:10" x14ac:dyDescent="0.25">
      <c r="A6" s="47"/>
      <c r="B6" s="186"/>
      <c r="C6" s="186"/>
      <c r="D6" s="187">
        <v>2</v>
      </c>
      <c r="E6" s="48" t="s">
        <v>233</v>
      </c>
      <c r="F6" s="48"/>
      <c r="G6" s="48"/>
      <c r="H6" s="48" t="s">
        <v>234</v>
      </c>
      <c r="I6" s="190"/>
      <c r="J6" s="53"/>
    </row>
    <row r="7" spans="1:10" x14ac:dyDescent="0.25">
      <c r="A7" s="47"/>
      <c r="B7" s="186"/>
      <c r="C7" s="186"/>
      <c r="D7" s="187"/>
      <c r="E7" s="48" t="s">
        <v>235</v>
      </c>
      <c r="F7" s="48"/>
      <c r="G7" s="48"/>
      <c r="H7" s="48" t="s">
        <v>234</v>
      </c>
      <c r="I7" s="190"/>
      <c r="J7" s="53"/>
    </row>
    <row r="8" spans="1:10" x14ac:dyDescent="0.25">
      <c r="A8" s="47"/>
      <c r="B8" s="186"/>
      <c r="C8" s="186"/>
      <c r="D8" s="187"/>
      <c r="E8" s="48"/>
      <c r="F8" s="48"/>
      <c r="G8" s="48"/>
      <c r="H8" s="48" t="s">
        <v>234</v>
      </c>
      <c r="I8" s="190"/>
      <c r="J8" s="53"/>
    </row>
    <row r="9" spans="1:10" x14ac:dyDescent="0.25">
      <c r="A9" s="47"/>
      <c r="B9" s="186"/>
      <c r="C9" s="186"/>
      <c r="D9" s="187"/>
      <c r="E9" s="48"/>
      <c r="F9" s="48"/>
      <c r="G9" s="48"/>
      <c r="H9" s="48" t="s">
        <v>234</v>
      </c>
      <c r="I9" s="190"/>
      <c r="J9" s="53"/>
    </row>
    <row r="10" spans="1:10" x14ac:dyDescent="0.25">
      <c r="A10" s="47"/>
      <c r="B10" s="186"/>
      <c r="C10" s="186"/>
      <c r="D10" s="187">
        <v>3</v>
      </c>
      <c r="E10" s="48" t="s">
        <v>236</v>
      </c>
      <c r="F10" s="48"/>
      <c r="G10" s="48"/>
      <c r="H10" s="48"/>
      <c r="I10" s="189"/>
      <c r="J10" s="53"/>
    </row>
    <row r="11" spans="1:10" x14ac:dyDescent="0.25">
      <c r="A11" s="47"/>
      <c r="B11" s="186"/>
      <c r="C11" s="186"/>
      <c r="D11" s="187"/>
      <c r="E11" s="191" t="s">
        <v>237</v>
      </c>
      <c r="F11" s="191"/>
      <c r="G11" s="48"/>
      <c r="H11" s="48"/>
      <c r="I11" s="192"/>
      <c r="J11" s="53"/>
    </row>
    <row r="12" spans="1:10" x14ac:dyDescent="0.25">
      <c r="A12" s="47"/>
      <c r="B12" s="186"/>
      <c r="C12" s="186"/>
      <c r="D12" s="187">
        <v>4</v>
      </c>
      <c r="E12" s="48" t="s">
        <v>238</v>
      </c>
      <c r="F12" s="48"/>
      <c r="G12" s="48"/>
      <c r="H12" s="48" t="s">
        <v>239</v>
      </c>
      <c r="I12" s="193"/>
      <c r="J12" s="53"/>
    </row>
    <row r="13" spans="1:10" ht="15.75" thickBot="1" x14ac:dyDescent="0.3">
      <c r="A13" s="47"/>
      <c r="B13" s="186"/>
      <c r="C13" s="186"/>
      <c r="D13" s="187">
        <v>5</v>
      </c>
      <c r="E13" s="48" t="s">
        <v>240</v>
      </c>
      <c r="F13" s="48"/>
      <c r="G13" s="48"/>
      <c r="H13" s="48"/>
      <c r="I13" s="194"/>
      <c r="J13" s="53"/>
    </row>
    <row r="14" spans="1:10" ht="15.75" thickTop="1" x14ac:dyDescent="0.25">
      <c r="A14" s="47"/>
      <c r="B14" s="186"/>
      <c r="C14" s="186"/>
      <c r="D14" s="48"/>
      <c r="E14" s="48"/>
      <c r="F14" s="48"/>
      <c r="G14" s="48"/>
      <c r="H14" s="48"/>
      <c r="I14" s="48"/>
      <c r="J14" s="53"/>
    </row>
    <row r="15" spans="1:10" x14ac:dyDescent="0.25">
      <c r="A15" s="47"/>
      <c r="B15" s="186" t="s">
        <v>100</v>
      </c>
      <c r="C15" s="195"/>
      <c r="D15" s="48"/>
      <c r="E15" s="48"/>
      <c r="F15" s="48"/>
      <c r="G15" s="48"/>
      <c r="H15" s="48"/>
      <c r="I15" s="48"/>
      <c r="J15" s="53"/>
    </row>
    <row r="16" spans="1:10" x14ac:dyDescent="0.25">
      <c r="A16" s="47"/>
      <c r="B16" s="48"/>
      <c r="C16" s="48"/>
      <c r="D16" s="48"/>
      <c r="E16" s="48"/>
      <c r="F16" s="48"/>
      <c r="G16" s="48"/>
      <c r="H16" s="48"/>
      <c r="I16" s="48"/>
      <c r="J16" s="53"/>
    </row>
    <row r="17" spans="1:10" x14ac:dyDescent="0.25">
      <c r="A17" s="47"/>
      <c r="B17" s="183" t="s">
        <v>241</v>
      </c>
      <c r="C17" s="184"/>
      <c r="D17" s="184"/>
      <c r="E17" s="184"/>
      <c r="F17" s="184"/>
      <c r="G17" s="48"/>
      <c r="H17" s="48"/>
      <c r="I17" s="48"/>
      <c r="J17" s="53"/>
    </row>
    <row r="18" spans="1:10" x14ac:dyDescent="0.25">
      <c r="A18" s="47"/>
      <c r="B18" s="187">
        <v>6</v>
      </c>
      <c r="C18" s="48" t="s">
        <v>242</v>
      </c>
      <c r="D18" s="48"/>
      <c r="E18" s="48"/>
      <c r="F18" s="48"/>
      <c r="G18" s="188"/>
      <c r="H18" s="189"/>
      <c r="I18" s="48"/>
      <c r="J18" s="53"/>
    </row>
    <row r="19" spans="1:10" ht="39" x14ac:dyDescent="0.25">
      <c r="A19" s="47"/>
      <c r="B19" s="187">
        <v>7</v>
      </c>
      <c r="C19" s="184" t="s">
        <v>243</v>
      </c>
      <c r="D19" s="184"/>
      <c r="E19" s="184"/>
      <c r="F19" s="184" t="s">
        <v>239</v>
      </c>
      <c r="G19" s="51"/>
      <c r="H19" s="189"/>
      <c r="I19" s="48"/>
      <c r="J19" s="53"/>
    </row>
    <row r="20" spans="1:10" x14ac:dyDescent="0.25">
      <c r="A20" s="47"/>
      <c r="B20" s="187">
        <v>8</v>
      </c>
      <c r="C20" s="48" t="s">
        <v>244</v>
      </c>
      <c r="D20" s="48"/>
      <c r="E20" s="48"/>
      <c r="F20" s="48"/>
      <c r="G20" s="51"/>
      <c r="H20" s="189"/>
      <c r="I20" s="48"/>
      <c r="J20" s="53"/>
    </row>
    <row r="21" spans="1:10" x14ac:dyDescent="0.25">
      <c r="A21" s="47"/>
      <c r="B21" s="187">
        <v>9</v>
      </c>
      <c r="C21" s="48" t="s">
        <v>245</v>
      </c>
      <c r="D21" s="48"/>
      <c r="E21" s="48"/>
      <c r="F21" s="48" t="s">
        <v>234</v>
      </c>
      <c r="G21" s="51"/>
      <c r="H21" s="189"/>
      <c r="I21" s="48"/>
      <c r="J21" s="53"/>
    </row>
    <row r="22" spans="1:10" ht="15.75" thickBot="1" x14ac:dyDescent="0.3">
      <c r="A22" s="47"/>
      <c r="B22" s="187">
        <v>10</v>
      </c>
      <c r="C22" s="48" t="s">
        <v>246</v>
      </c>
      <c r="D22" s="48"/>
      <c r="E22" s="48"/>
      <c r="F22" s="48"/>
      <c r="G22" s="194"/>
      <c r="H22" s="189"/>
      <c r="I22" s="48"/>
      <c r="J22" s="53"/>
    </row>
    <row r="23" spans="1:10" ht="16.5" thickTop="1" thickBot="1" x14ac:dyDescent="0.3">
      <c r="A23" s="58"/>
      <c r="B23" s="59"/>
      <c r="C23" s="59"/>
      <c r="D23" s="59"/>
      <c r="E23" s="59"/>
      <c r="F23" s="59"/>
      <c r="G23" s="59"/>
      <c r="H23" s="59"/>
      <c r="I23" s="59"/>
      <c r="J23" s="19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00FF"/>
  </sheetPr>
  <dimension ref="A1:E101"/>
  <sheetViews>
    <sheetView zoomScale="88" zoomScaleNormal="88" workbookViewId="0">
      <selection activeCell="A17" sqref="A17"/>
    </sheetView>
  </sheetViews>
  <sheetFormatPr defaultRowHeight="12.75" x14ac:dyDescent="0.2"/>
  <cols>
    <col min="1" max="1" width="6.85546875" style="7" customWidth="1"/>
    <col min="2" max="2" width="37.42578125" style="7" customWidth="1"/>
    <col min="3" max="3" width="87.140625" style="7" customWidth="1"/>
    <col min="4" max="4" width="8.85546875" style="7"/>
    <col min="5" max="5" width="14" style="7" customWidth="1"/>
    <col min="6" max="256" width="8.85546875" style="7"/>
    <col min="257" max="257" width="6.85546875" style="7" customWidth="1"/>
    <col min="258" max="258" width="37.42578125" style="7" customWidth="1"/>
    <col min="259" max="259" width="94.85546875" style="7" customWidth="1"/>
    <col min="260" max="260" width="8.85546875" style="7"/>
    <col min="261" max="261" width="14" style="7" customWidth="1"/>
    <col min="262" max="512" width="8.85546875" style="7"/>
    <col min="513" max="513" width="6.85546875" style="7" customWidth="1"/>
    <col min="514" max="514" width="37.42578125" style="7" customWidth="1"/>
    <col min="515" max="515" width="94.85546875" style="7" customWidth="1"/>
    <col min="516" max="516" width="8.85546875" style="7"/>
    <col min="517" max="517" width="14" style="7" customWidth="1"/>
    <col min="518" max="768" width="8.85546875" style="7"/>
    <col min="769" max="769" width="6.85546875" style="7" customWidth="1"/>
    <col min="770" max="770" width="37.42578125" style="7" customWidth="1"/>
    <col min="771" max="771" width="94.85546875" style="7" customWidth="1"/>
    <col min="772" max="772" width="8.85546875" style="7"/>
    <col min="773" max="773" width="14" style="7" customWidth="1"/>
    <col min="774" max="1024" width="8.85546875" style="7"/>
    <col min="1025" max="1025" width="6.85546875" style="7" customWidth="1"/>
    <col min="1026" max="1026" width="37.42578125" style="7" customWidth="1"/>
    <col min="1027" max="1027" width="94.85546875" style="7" customWidth="1"/>
    <col min="1028" max="1028" width="8.85546875" style="7"/>
    <col min="1029" max="1029" width="14" style="7" customWidth="1"/>
    <col min="1030" max="1280" width="8.85546875" style="7"/>
    <col min="1281" max="1281" width="6.85546875" style="7" customWidth="1"/>
    <col min="1282" max="1282" width="37.42578125" style="7" customWidth="1"/>
    <col min="1283" max="1283" width="94.85546875" style="7" customWidth="1"/>
    <col min="1284" max="1284" width="8.85546875" style="7"/>
    <col min="1285" max="1285" width="14" style="7" customWidth="1"/>
    <col min="1286" max="1536" width="8.85546875" style="7"/>
    <col min="1537" max="1537" width="6.85546875" style="7" customWidth="1"/>
    <col min="1538" max="1538" width="37.42578125" style="7" customWidth="1"/>
    <col min="1539" max="1539" width="94.85546875" style="7" customWidth="1"/>
    <col min="1540" max="1540" width="8.85546875" style="7"/>
    <col min="1541" max="1541" width="14" style="7" customWidth="1"/>
    <col min="1542" max="1792" width="8.85546875" style="7"/>
    <col min="1793" max="1793" width="6.85546875" style="7" customWidth="1"/>
    <col min="1794" max="1794" width="37.42578125" style="7" customWidth="1"/>
    <col min="1795" max="1795" width="94.85546875" style="7" customWidth="1"/>
    <col min="1796" max="1796" width="8.85546875" style="7"/>
    <col min="1797" max="1797" width="14" style="7" customWidth="1"/>
    <col min="1798" max="2048" width="8.85546875" style="7"/>
    <col min="2049" max="2049" width="6.85546875" style="7" customWidth="1"/>
    <col min="2050" max="2050" width="37.42578125" style="7" customWidth="1"/>
    <col min="2051" max="2051" width="94.85546875" style="7" customWidth="1"/>
    <col min="2052" max="2052" width="8.85546875" style="7"/>
    <col min="2053" max="2053" width="14" style="7" customWidth="1"/>
    <col min="2054" max="2304" width="8.85546875" style="7"/>
    <col min="2305" max="2305" width="6.85546875" style="7" customWidth="1"/>
    <col min="2306" max="2306" width="37.42578125" style="7" customWidth="1"/>
    <col min="2307" max="2307" width="94.85546875" style="7" customWidth="1"/>
    <col min="2308" max="2308" width="8.85546875" style="7"/>
    <col min="2309" max="2309" width="14" style="7" customWidth="1"/>
    <col min="2310" max="2560" width="8.85546875" style="7"/>
    <col min="2561" max="2561" width="6.85546875" style="7" customWidth="1"/>
    <col min="2562" max="2562" width="37.42578125" style="7" customWidth="1"/>
    <col min="2563" max="2563" width="94.85546875" style="7" customWidth="1"/>
    <col min="2564" max="2564" width="8.85546875" style="7"/>
    <col min="2565" max="2565" width="14" style="7" customWidth="1"/>
    <col min="2566" max="2816" width="8.85546875" style="7"/>
    <col min="2817" max="2817" width="6.85546875" style="7" customWidth="1"/>
    <col min="2818" max="2818" width="37.42578125" style="7" customWidth="1"/>
    <col min="2819" max="2819" width="94.85546875" style="7" customWidth="1"/>
    <col min="2820" max="2820" width="8.85546875" style="7"/>
    <col min="2821" max="2821" width="14" style="7" customWidth="1"/>
    <col min="2822" max="3072" width="8.85546875" style="7"/>
    <col min="3073" max="3073" width="6.85546875" style="7" customWidth="1"/>
    <col min="3074" max="3074" width="37.42578125" style="7" customWidth="1"/>
    <col min="3075" max="3075" width="94.85546875" style="7" customWidth="1"/>
    <col min="3076" max="3076" width="8.85546875" style="7"/>
    <col min="3077" max="3077" width="14" style="7" customWidth="1"/>
    <col min="3078" max="3328" width="8.85546875" style="7"/>
    <col min="3329" max="3329" width="6.85546875" style="7" customWidth="1"/>
    <col min="3330" max="3330" width="37.42578125" style="7" customWidth="1"/>
    <col min="3331" max="3331" width="94.85546875" style="7" customWidth="1"/>
    <col min="3332" max="3332" width="8.85546875" style="7"/>
    <col min="3333" max="3333" width="14" style="7" customWidth="1"/>
    <col min="3334" max="3584" width="8.85546875" style="7"/>
    <col min="3585" max="3585" width="6.85546875" style="7" customWidth="1"/>
    <col min="3586" max="3586" width="37.42578125" style="7" customWidth="1"/>
    <col min="3587" max="3587" width="94.85546875" style="7" customWidth="1"/>
    <col min="3588" max="3588" width="8.85546875" style="7"/>
    <col min="3589" max="3589" width="14" style="7" customWidth="1"/>
    <col min="3590" max="3840" width="8.85546875" style="7"/>
    <col min="3841" max="3841" width="6.85546875" style="7" customWidth="1"/>
    <col min="3842" max="3842" width="37.42578125" style="7" customWidth="1"/>
    <col min="3843" max="3843" width="94.85546875" style="7" customWidth="1"/>
    <col min="3844" max="3844" width="8.85546875" style="7"/>
    <col min="3845" max="3845" width="14" style="7" customWidth="1"/>
    <col min="3846" max="4096" width="8.85546875" style="7"/>
    <col min="4097" max="4097" width="6.85546875" style="7" customWidth="1"/>
    <col min="4098" max="4098" width="37.42578125" style="7" customWidth="1"/>
    <col min="4099" max="4099" width="94.85546875" style="7" customWidth="1"/>
    <col min="4100" max="4100" width="8.85546875" style="7"/>
    <col min="4101" max="4101" width="14" style="7" customWidth="1"/>
    <col min="4102" max="4352" width="8.85546875" style="7"/>
    <col min="4353" max="4353" width="6.85546875" style="7" customWidth="1"/>
    <col min="4354" max="4354" width="37.42578125" style="7" customWidth="1"/>
    <col min="4355" max="4355" width="94.85546875" style="7" customWidth="1"/>
    <col min="4356" max="4356" width="8.85546875" style="7"/>
    <col min="4357" max="4357" width="14" style="7" customWidth="1"/>
    <col min="4358" max="4608" width="8.85546875" style="7"/>
    <col min="4609" max="4609" width="6.85546875" style="7" customWidth="1"/>
    <col min="4610" max="4610" width="37.42578125" style="7" customWidth="1"/>
    <col min="4611" max="4611" width="94.85546875" style="7" customWidth="1"/>
    <col min="4612" max="4612" width="8.85546875" style="7"/>
    <col min="4613" max="4613" width="14" style="7" customWidth="1"/>
    <col min="4614" max="4864" width="8.85546875" style="7"/>
    <col min="4865" max="4865" width="6.85546875" style="7" customWidth="1"/>
    <col min="4866" max="4866" width="37.42578125" style="7" customWidth="1"/>
    <col min="4867" max="4867" width="94.85546875" style="7" customWidth="1"/>
    <col min="4868" max="4868" width="8.85546875" style="7"/>
    <col min="4869" max="4869" width="14" style="7" customWidth="1"/>
    <col min="4870" max="5120" width="8.85546875" style="7"/>
    <col min="5121" max="5121" width="6.85546875" style="7" customWidth="1"/>
    <col min="5122" max="5122" width="37.42578125" style="7" customWidth="1"/>
    <col min="5123" max="5123" width="94.85546875" style="7" customWidth="1"/>
    <col min="5124" max="5124" width="8.85546875" style="7"/>
    <col min="5125" max="5125" width="14" style="7" customWidth="1"/>
    <col min="5126" max="5376" width="8.85546875" style="7"/>
    <col min="5377" max="5377" width="6.85546875" style="7" customWidth="1"/>
    <col min="5378" max="5378" width="37.42578125" style="7" customWidth="1"/>
    <col min="5379" max="5379" width="94.85546875" style="7" customWidth="1"/>
    <col min="5380" max="5380" width="8.85546875" style="7"/>
    <col min="5381" max="5381" width="14" style="7" customWidth="1"/>
    <col min="5382" max="5632" width="8.85546875" style="7"/>
    <col min="5633" max="5633" width="6.85546875" style="7" customWidth="1"/>
    <col min="5634" max="5634" width="37.42578125" style="7" customWidth="1"/>
    <col min="5635" max="5635" width="94.85546875" style="7" customWidth="1"/>
    <col min="5636" max="5636" width="8.85546875" style="7"/>
    <col min="5637" max="5637" width="14" style="7" customWidth="1"/>
    <col min="5638" max="5888" width="8.85546875" style="7"/>
    <col min="5889" max="5889" width="6.85546875" style="7" customWidth="1"/>
    <col min="5890" max="5890" width="37.42578125" style="7" customWidth="1"/>
    <col min="5891" max="5891" width="94.85546875" style="7" customWidth="1"/>
    <col min="5892" max="5892" width="8.85546875" style="7"/>
    <col min="5893" max="5893" width="14" style="7" customWidth="1"/>
    <col min="5894" max="6144" width="8.85546875" style="7"/>
    <col min="6145" max="6145" width="6.85546875" style="7" customWidth="1"/>
    <col min="6146" max="6146" width="37.42578125" style="7" customWidth="1"/>
    <col min="6147" max="6147" width="94.85546875" style="7" customWidth="1"/>
    <col min="6148" max="6148" width="8.85546875" style="7"/>
    <col min="6149" max="6149" width="14" style="7" customWidth="1"/>
    <col min="6150" max="6400" width="8.85546875" style="7"/>
    <col min="6401" max="6401" width="6.85546875" style="7" customWidth="1"/>
    <col min="6402" max="6402" width="37.42578125" style="7" customWidth="1"/>
    <col min="6403" max="6403" width="94.85546875" style="7" customWidth="1"/>
    <col min="6404" max="6404" width="8.85546875" style="7"/>
    <col min="6405" max="6405" width="14" style="7" customWidth="1"/>
    <col min="6406" max="6656" width="8.85546875" style="7"/>
    <col min="6657" max="6657" width="6.85546875" style="7" customWidth="1"/>
    <col min="6658" max="6658" width="37.42578125" style="7" customWidth="1"/>
    <col min="6659" max="6659" width="94.85546875" style="7" customWidth="1"/>
    <col min="6660" max="6660" width="8.85546875" style="7"/>
    <col min="6661" max="6661" width="14" style="7" customWidth="1"/>
    <col min="6662" max="6912" width="8.85546875" style="7"/>
    <col min="6913" max="6913" width="6.85546875" style="7" customWidth="1"/>
    <col min="6914" max="6914" width="37.42578125" style="7" customWidth="1"/>
    <col min="6915" max="6915" width="94.85546875" style="7" customWidth="1"/>
    <col min="6916" max="6916" width="8.85546875" style="7"/>
    <col min="6917" max="6917" width="14" style="7" customWidth="1"/>
    <col min="6918" max="7168" width="8.85546875" style="7"/>
    <col min="7169" max="7169" width="6.85546875" style="7" customWidth="1"/>
    <col min="7170" max="7170" width="37.42578125" style="7" customWidth="1"/>
    <col min="7171" max="7171" width="94.85546875" style="7" customWidth="1"/>
    <col min="7172" max="7172" width="8.85546875" style="7"/>
    <col min="7173" max="7173" width="14" style="7" customWidth="1"/>
    <col min="7174" max="7424" width="8.85546875" style="7"/>
    <col min="7425" max="7425" width="6.85546875" style="7" customWidth="1"/>
    <col min="7426" max="7426" width="37.42578125" style="7" customWidth="1"/>
    <col min="7427" max="7427" width="94.85546875" style="7" customWidth="1"/>
    <col min="7428" max="7428" width="8.85546875" style="7"/>
    <col min="7429" max="7429" width="14" style="7" customWidth="1"/>
    <col min="7430" max="7680" width="8.85546875" style="7"/>
    <col min="7681" max="7681" width="6.85546875" style="7" customWidth="1"/>
    <col min="7682" max="7682" width="37.42578125" style="7" customWidth="1"/>
    <col min="7683" max="7683" width="94.85546875" style="7" customWidth="1"/>
    <col min="7684" max="7684" width="8.85546875" style="7"/>
    <col min="7685" max="7685" width="14" style="7" customWidth="1"/>
    <col min="7686" max="7936" width="8.85546875" style="7"/>
    <col min="7937" max="7937" width="6.85546875" style="7" customWidth="1"/>
    <col min="7938" max="7938" width="37.42578125" style="7" customWidth="1"/>
    <col min="7939" max="7939" width="94.85546875" style="7" customWidth="1"/>
    <col min="7940" max="7940" width="8.85546875" style="7"/>
    <col min="7941" max="7941" width="14" style="7" customWidth="1"/>
    <col min="7942" max="8192" width="8.85546875" style="7"/>
    <col min="8193" max="8193" width="6.85546875" style="7" customWidth="1"/>
    <col min="8194" max="8194" width="37.42578125" style="7" customWidth="1"/>
    <col min="8195" max="8195" width="94.85546875" style="7" customWidth="1"/>
    <col min="8196" max="8196" width="8.85546875" style="7"/>
    <col min="8197" max="8197" width="14" style="7" customWidth="1"/>
    <col min="8198" max="8448" width="8.85546875" style="7"/>
    <col min="8449" max="8449" width="6.85546875" style="7" customWidth="1"/>
    <col min="8450" max="8450" width="37.42578125" style="7" customWidth="1"/>
    <col min="8451" max="8451" width="94.85546875" style="7" customWidth="1"/>
    <col min="8452" max="8452" width="8.85546875" style="7"/>
    <col min="8453" max="8453" width="14" style="7" customWidth="1"/>
    <col min="8454" max="8704" width="8.85546875" style="7"/>
    <col min="8705" max="8705" width="6.85546875" style="7" customWidth="1"/>
    <col min="8706" max="8706" width="37.42578125" style="7" customWidth="1"/>
    <col min="8707" max="8707" width="94.85546875" style="7" customWidth="1"/>
    <col min="8708" max="8708" width="8.85546875" style="7"/>
    <col min="8709" max="8709" width="14" style="7" customWidth="1"/>
    <col min="8710" max="8960" width="8.85546875" style="7"/>
    <col min="8961" max="8961" width="6.85546875" style="7" customWidth="1"/>
    <col min="8962" max="8962" width="37.42578125" style="7" customWidth="1"/>
    <col min="8963" max="8963" width="94.85546875" style="7" customWidth="1"/>
    <col min="8964" max="8964" width="8.85546875" style="7"/>
    <col min="8965" max="8965" width="14" style="7" customWidth="1"/>
    <col min="8966" max="9216" width="8.85546875" style="7"/>
    <col min="9217" max="9217" width="6.85546875" style="7" customWidth="1"/>
    <col min="9218" max="9218" width="37.42578125" style="7" customWidth="1"/>
    <col min="9219" max="9219" width="94.85546875" style="7" customWidth="1"/>
    <col min="9220" max="9220" width="8.85546875" style="7"/>
    <col min="9221" max="9221" width="14" style="7" customWidth="1"/>
    <col min="9222" max="9472" width="8.85546875" style="7"/>
    <col min="9473" max="9473" width="6.85546875" style="7" customWidth="1"/>
    <col min="9474" max="9474" width="37.42578125" style="7" customWidth="1"/>
    <col min="9475" max="9475" width="94.85546875" style="7" customWidth="1"/>
    <col min="9476" max="9476" width="8.85546875" style="7"/>
    <col min="9477" max="9477" width="14" style="7" customWidth="1"/>
    <col min="9478" max="9728" width="8.85546875" style="7"/>
    <col min="9729" max="9729" width="6.85546875" style="7" customWidth="1"/>
    <col min="9730" max="9730" width="37.42578125" style="7" customWidth="1"/>
    <col min="9731" max="9731" width="94.85546875" style="7" customWidth="1"/>
    <col min="9732" max="9732" width="8.85546875" style="7"/>
    <col min="9733" max="9733" width="14" style="7" customWidth="1"/>
    <col min="9734" max="9984" width="8.85546875" style="7"/>
    <col min="9985" max="9985" width="6.85546875" style="7" customWidth="1"/>
    <col min="9986" max="9986" width="37.42578125" style="7" customWidth="1"/>
    <col min="9987" max="9987" width="94.85546875" style="7" customWidth="1"/>
    <col min="9988" max="9988" width="8.85546875" style="7"/>
    <col min="9989" max="9989" width="14" style="7" customWidth="1"/>
    <col min="9990" max="10240" width="8.85546875" style="7"/>
    <col min="10241" max="10241" width="6.85546875" style="7" customWidth="1"/>
    <col min="10242" max="10242" width="37.42578125" style="7" customWidth="1"/>
    <col min="10243" max="10243" width="94.85546875" style="7" customWidth="1"/>
    <col min="10244" max="10244" width="8.85546875" style="7"/>
    <col min="10245" max="10245" width="14" style="7" customWidth="1"/>
    <col min="10246" max="10496" width="8.85546875" style="7"/>
    <col min="10497" max="10497" width="6.85546875" style="7" customWidth="1"/>
    <col min="10498" max="10498" width="37.42578125" style="7" customWidth="1"/>
    <col min="10499" max="10499" width="94.85546875" style="7" customWidth="1"/>
    <col min="10500" max="10500" width="8.85546875" style="7"/>
    <col min="10501" max="10501" width="14" style="7" customWidth="1"/>
    <col min="10502" max="10752" width="8.85546875" style="7"/>
    <col min="10753" max="10753" width="6.85546875" style="7" customWidth="1"/>
    <col min="10754" max="10754" width="37.42578125" style="7" customWidth="1"/>
    <col min="10755" max="10755" width="94.85546875" style="7" customWidth="1"/>
    <col min="10756" max="10756" width="8.85546875" style="7"/>
    <col min="10757" max="10757" width="14" style="7" customWidth="1"/>
    <col min="10758" max="11008" width="8.85546875" style="7"/>
    <col min="11009" max="11009" width="6.85546875" style="7" customWidth="1"/>
    <col min="11010" max="11010" width="37.42578125" style="7" customWidth="1"/>
    <col min="11011" max="11011" width="94.85546875" style="7" customWidth="1"/>
    <col min="11012" max="11012" width="8.85546875" style="7"/>
    <col min="11013" max="11013" width="14" style="7" customWidth="1"/>
    <col min="11014" max="11264" width="8.85546875" style="7"/>
    <col min="11265" max="11265" width="6.85546875" style="7" customWidth="1"/>
    <col min="11266" max="11266" width="37.42578125" style="7" customWidth="1"/>
    <col min="11267" max="11267" width="94.85546875" style="7" customWidth="1"/>
    <col min="11268" max="11268" width="8.85546875" style="7"/>
    <col min="11269" max="11269" width="14" style="7" customWidth="1"/>
    <col min="11270" max="11520" width="8.85546875" style="7"/>
    <col min="11521" max="11521" width="6.85546875" style="7" customWidth="1"/>
    <col min="11522" max="11522" width="37.42578125" style="7" customWidth="1"/>
    <col min="11523" max="11523" width="94.85546875" style="7" customWidth="1"/>
    <col min="11524" max="11524" width="8.85546875" style="7"/>
    <col min="11525" max="11525" width="14" style="7" customWidth="1"/>
    <col min="11526" max="11776" width="8.85546875" style="7"/>
    <col min="11777" max="11777" width="6.85546875" style="7" customWidth="1"/>
    <col min="11778" max="11778" width="37.42578125" style="7" customWidth="1"/>
    <col min="11779" max="11779" width="94.85546875" style="7" customWidth="1"/>
    <col min="11780" max="11780" width="8.85546875" style="7"/>
    <col min="11781" max="11781" width="14" style="7" customWidth="1"/>
    <col min="11782" max="12032" width="8.85546875" style="7"/>
    <col min="12033" max="12033" width="6.85546875" style="7" customWidth="1"/>
    <col min="12034" max="12034" width="37.42578125" style="7" customWidth="1"/>
    <col min="12035" max="12035" width="94.85546875" style="7" customWidth="1"/>
    <col min="12036" max="12036" width="8.85546875" style="7"/>
    <col min="12037" max="12037" width="14" style="7" customWidth="1"/>
    <col min="12038" max="12288" width="8.85546875" style="7"/>
    <col min="12289" max="12289" width="6.85546875" style="7" customWidth="1"/>
    <col min="12290" max="12290" width="37.42578125" style="7" customWidth="1"/>
    <col min="12291" max="12291" width="94.85546875" style="7" customWidth="1"/>
    <col min="12292" max="12292" width="8.85546875" style="7"/>
    <col min="12293" max="12293" width="14" style="7" customWidth="1"/>
    <col min="12294" max="12544" width="8.85546875" style="7"/>
    <col min="12545" max="12545" width="6.85546875" style="7" customWidth="1"/>
    <col min="12546" max="12546" width="37.42578125" style="7" customWidth="1"/>
    <col min="12547" max="12547" width="94.85546875" style="7" customWidth="1"/>
    <col min="12548" max="12548" width="8.85546875" style="7"/>
    <col min="12549" max="12549" width="14" style="7" customWidth="1"/>
    <col min="12550" max="12800" width="8.85546875" style="7"/>
    <col min="12801" max="12801" width="6.85546875" style="7" customWidth="1"/>
    <col min="12802" max="12802" width="37.42578125" style="7" customWidth="1"/>
    <col min="12803" max="12803" width="94.85546875" style="7" customWidth="1"/>
    <col min="12804" max="12804" width="8.85546875" style="7"/>
    <col min="12805" max="12805" width="14" style="7" customWidth="1"/>
    <col min="12806" max="13056" width="8.85546875" style="7"/>
    <col min="13057" max="13057" width="6.85546875" style="7" customWidth="1"/>
    <col min="13058" max="13058" width="37.42578125" style="7" customWidth="1"/>
    <col min="13059" max="13059" width="94.85546875" style="7" customWidth="1"/>
    <col min="13060" max="13060" width="8.85546875" style="7"/>
    <col min="13061" max="13061" width="14" style="7" customWidth="1"/>
    <col min="13062" max="13312" width="8.85546875" style="7"/>
    <col min="13313" max="13313" width="6.85546875" style="7" customWidth="1"/>
    <col min="13314" max="13314" width="37.42578125" style="7" customWidth="1"/>
    <col min="13315" max="13315" width="94.85546875" style="7" customWidth="1"/>
    <col min="13316" max="13316" width="8.85546875" style="7"/>
    <col min="13317" max="13317" width="14" style="7" customWidth="1"/>
    <col min="13318" max="13568" width="8.85546875" style="7"/>
    <col min="13569" max="13569" width="6.85546875" style="7" customWidth="1"/>
    <col min="13570" max="13570" width="37.42578125" style="7" customWidth="1"/>
    <col min="13571" max="13571" width="94.85546875" style="7" customWidth="1"/>
    <col min="13572" max="13572" width="8.85546875" style="7"/>
    <col min="13573" max="13573" width="14" style="7" customWidth="1"/>
    <col min="13574" max="13824" width="8.85546875" style="7"/>
    <col min="13825" max="13825" width="6.85546875" style="7" customWidth="1"/>
    <col min="13826" max="13826" width="37.42578125" style="7" customWidth="1"/>
    <col min="13827" max="13827" width="94.85546875" style="7" customWidth="1"/>
    <col min="13828" max="13828" width="8.85546875" style="7"/>
    <col min="13829" max="13829" width="14" style="7" customWidth="1"/>
    <col min="13830" max="14080" width="8.85546875" style="7"/>
    <col min="14081" max="14081" width="6.85546875" style="7" customWidth="1"/>
    <col min="14082" max="14082" width="37.42578125" style="7" customWidth="1"/>
    <col min="14083" max="14083" width="94.85546875" style="7" customWidth="1"/>
    <col min="14084" max="14084" width="8.85546875" style="7"/>
    <col min="14085" max="14085" width="14" style="7" customWidth="1"/>
    <col min="14086" max="14336" width="8.85546875" style="7"/>
    <col min="14337" max="14337" width="6.85546875" style="7" customWidth="1"/>
    <col min="14338" max="14338" width="37.42578125" style="7" customWidth="1"/>
    <col min="14339" max="14339" width="94.85546875" style="7" customWidth="1"/>
    <col min="14340" max="14340" width="8.85546875" style="7"/>
    <col min="14341" max="14341" width="14" style="7" customWidth="1"/>
    <col min="14342" max="14592" width="8.85546875" style="7"/>
    <col min="14593" max="14593" width="6.85546875" style="7" customWidth="1"/>
    <col min="14594" max="14594" width="37.42578125" style="7" customWidth="1"/>
    <col min="14595" max="14595" width="94.85546875" style="7" customWidth="1"/>
    <col min="14596" max="14596" width="8.85546875" style="7"/>
    <col min="14597" max="14597" width="14" style="7" customWidth="1"/>
    <col min="14598" max="14848" width="8.85546875" style="7"/>
    <col min="14849" max="14849" width="6.85546875" style="7" customWidth="1"/>
    <col min="14850" max="14850" width="37.42578125" style="7" customWidth="1"/>
    <col min="14851" max="14851" width="94.85546875" style="7" customWidth="1"/>
    <col min="14852" max="14852" width="8.85546875" style="7"/>
    <col min="14853" max="14853" width="14" style="7" customWidth="1"/>
    <col min="14854" max="15104" width="8.85546875" style="7"/>
    <col min="15105" max="15105" width="6.85546875" style="7" customWidth="1"/>
    <col min="15106" max="15106" width="37.42578125" style="7" customWidth="1"/>
    <col min="15107" max="15107" width="94.85546875" style="7" customWidth="1"/>
    <col min="15108" max="15108" width="8.85546875" style="7"/>
    <col min="15109" max="15109" width="14" style="7" customWidth="1"/>
    <col min="15110" max="15360" width="8.85546875" style="7"/>
    <col min="15361" max="15361" width="6.85546875" style="7" customWidth="1"/>
    <col min="15362" max="15362" width="37.42578125" style="7" customWidth="1"/>
    <col min="15363" max="15363" width="94.85546875" style="7" customWidth="1"/>
    <col min="15364" max="15364" width="8.85546875" style="7"/>
    <col min="15365" max="15365" width="14" style="7" customWidth="1"/>
    <col min="15366" max="15616" width="8.85546875" style="7"/>
    <col min="15617" max="15617" width="6.85546875" style="7" customWidth="1"/>
    <col min="15618" max="15618" width="37.42578125" style="7" customWidth="1"/>
    <col min="15619" max="15619" width="94.85546875" style="7" customWidth="1"/>
    <col min="15620" max="15620" width="8.85546875" style="7"/>
    <col min="15621" max="15621" width="14" style="7" customWidth="1"/>
    <col min="15622" max="15872" width="8.85546875" style="7"/>
    <col min="15873" max="15873" width="6.85546875" style="7" customWidth="1"/>
    <col min="15874" max="15874" width="37.42578125" style="7" customWidth="1"/>
    <col min="15875" max="15875" width="94.85546875" style="7" customWidth="1"/>
    <col min="15876" max="15876" width="8.85546875" style="7"/>
    <col min="15877" max="15877" width="14" style="7" customWidth="1"/>
    <col min="15878" max="16128" width="8.85546875" style="7"/>
    <col min="16129" max="16129" width="6.85546875" style="7" customWidth="1"/>
    <col min="16130" max="16130" width="37.42578125" style="7" customWidth="1"/>
    <col min="16131" max="16131" width="94.85546875" style="7" customWidth="1"/>
    <col min="16132" max="16132" width="8.85546875" style="7"/>
    <col min="16133" max="16133" width="14" style="7" customWidth="1"/>
    <col min="16134" max="16384" width="8.85546875" style="7"/>
  </cols>
  <sheetData>
    <row r="1" spans="1:5" ht="13.5" thickTop="1" x14ac:dyDescent="0.2">
      <c r="A1" s="2" t="s">
        <v>315</v>
      </c>
      <c r="B1" s="3"/>
      <c r="C1" s="4"/>
      <c r="D1" s="5" t="s">
        <v>18</v>
      </c>
      <c r="E1" s="6">
        <v>4025</v>
      </c>
    </row>
    <row r="2" spans="1:5" x14ac:dyDescent="0.2">
      <c r="A2" s="8" t="s">
        <v>19</v>
      </c>
      <c r="B2" s="9"/>
      <c r="C2" s="10"/>
      <c r="D2" s="10"/>
      <c r="E2" s="11" t="s">
        <v>20</v>
      </c>
    </row>
    <row r="3" spans="1:5" x14ac:dyDescent="0.2">
      <c r="A3" s="12" t="s">
        <v>21</v>
      </c>
      <c r="B3" s="13"/>
      <c r="C3" s="10"/>
      <c r="D3" s="10"/>
      <c r="E3" s="14">
        <v>1210</v>
      </c>
    </row>
    <row r="4" spans="1:5" ht="15" x14ac:dyDescent="0.2">
      <c r="A4" s="8"/>
      <c r="B4" s="10"/>
      <c r="C4" s="10"/>
      <c r="D4" s="15" t="s">
        <v>22</v>
      </c>
      <c r="E4" s="16">
        <f ca="1">TODAY()</f>
        <v>42576</v>
      </c>
    </row>
    <row r="5" spans="1:5" ht="15" x14ac:dyDescent="0.2">
      <c r="A5" s="8"/>
      <c r="B5" s="15" t="s">
        <v>23</v>
      </c>
      <c r="C5" s="17" t="s">
        <v>24</v>
      </c>
      <c r="D5" s="15" t="s">
        <v>25</v>
      </c>
      <c r="E5" s="255" t="s">
        <v>26</v>
      </c>
    </row>
    <row r="6" spans="1:5" ht="33.75" customHeight="1" x14ac:dyDescent="0.45">
      <c r="A6" s="8"/>
      <c r="B6" s="15" t="s">
        <v>25</v>
      </c>
      <c r="C6" s="19" t="s">
        <v>27</v>
      </c>
      <c r="D6" s="20"/>
      <c r="E6" s="21" t="s">
        <v>28</v>
      </c>
    </row>
    <row r="7" spans="1:5" x14ac:dyDescent="0.2">
      <c r="A7" s="8"/>
      <c r="B7" s="10"/>
      <c r="C7" s="10"/>
      <c r="D7" s="10"/>
      <c r="E7" s="22"/>
    </row>
    <row r="8" spans="1:5" x14ac:dyDescent="0.2">
      <c r="A8" s="23" t="s">
        <v>29</v>
      </c>
      <c r="B8" s="24"/>
      <c r="C8" s="10"/>
      <c r="D8" s="10"/>
      <c r="E8" s="22"/>
    </row>
    <row r="9" spans="1:5" x14ac:dyDescent="0.2">
      <c r="A9" s="8" t="s">
        <v>30</v>
      </c>
      <c r="B9" s="9"/>
      <c r="C9" s="10"/>
      <c r="D9" s="10"/>
      <c r="E9" s="22"/>
    </row>
    <row r="10" spans="1:5" x14ac:dyDescent="0.2">
      <c r="A10" s="12" t="s">
        <v>31</v>
      </c>
      <c r="B10" s="13"/>
      <c r="C10" s="10"/>
      <c r="D10" s="10"/>
      <c r="E10" s="22"/>
    </row>
    <row r="11" spans="1:5" ht="26.25" x14ac:dyDescent="0.5">
      <c r="A11" s="8"/>
      <c r="B11" s="25" t="s">
        <v>32</v>
      </c>
      <c r="C11" s="26" t="s">
        <v>314</v>
      </c>
      <c r="D11" s="27"/>
      <c r="E11" s="22"/>
    </row>
    <row r="12" spans="1:5" x14ac:dyDescent="0.2">
      <c r="A12" s="28" t="s">
        <v>34</v>
      </c>
      <c r="B12" s="29" t="s">
        <v>35</v>
      </c>
      <c r="C12" s="30"/>
      <c r="D12" s="10"/>
      <c r="E12" s="22"/>
    </row>
    <row r="13" spans="1:5" ht="15.75" thickBot="1" x14ac:dyDescent="0.25">
      <c r="A13" s="31"/>
      <c r="B13" s="32" t="s">
        <v>36</v>
      </c>
      <c r="C13" s="33"/>
      <c r="D13" s="33"/>
      <c r="E13" s="34"/>
    </row>
    <row r="14" spans="1:5" ht="13.5" thickTop="1" x14ac:dyDescent="0.2"/>
    <row r="15" spans="1:5" ht="15" x14ac:dyDescent="0.2">
      <c r="C15" s="35" t="s">
        <v>39</v>
      </c>
    </row>
    <row r="16" spans="1:5" ht="15" x14ac:dyDescent="0.2">
      <c r="A16" s="7" t="s">
        <v>37</v>
      </c>
      <c r="C16" s="36" t="s">
        <v>313</v>
      </c>
    </row>
    <row r="17" spans="1:3" ht="15" x14ac:dyDescent="0.2">
      <c r="A17" s="7" t="s">
        <v>38</v>
      </c>
      <c r="C17" s="36" t="s">
        <v>40</v>
      </c>
    </row>
    <row r="18" spans="1:3" ht="15" x14ac:dyDescent="0.2">
      <c r="C18" s="36" t="s">
        <v>41</v>
      </c>
    </row>
    <row r="19" spans="1:3" ht="15" x14ac:dyDescent="0.2">
      <c r="C19" s="36" t="s">
        <v>42</v>
      </c>
    </row>
    <row r="20" spans="1:3" ht="15" x14ac:dyDescent="0.2">
      <c r="C20" s="37" t="s">
        <v>43</v>
      </c>
    </row>
    <row r="21" spans="1:3" ht="15" x14ac:dyDescent="0.2">
      <c r="C21" s="37" t="s">
        <v>44</v>
      </c>
    </row>
    <row r="22" spans="1:3" ht="15" x14ac:dyDescent="0.2">
      <c r="C22" s="36" t="s">
        <v>45</v>
      </c>
    </row>
    <row r="23" spans="1:3" ht="15" x14ac:dyDescent="0.2">
      <c r="C23" s="37" t="s">
        <v>46</v>
      </c>
    </row>
    <row r="24" spans="1:3" ht="15" x14ac:dyDescent="0.2">
      <c r="C24" s="36" t="s">
        <v>47</v>
      </c>
    </row>
    <row r="25" spans="1:3" ht="15" x14ac:dyDescent="0.2">
      <c r="C25" s="37" t="s">
        <v>48</v>
      </c>
    </row>
    <row r="26" spans="1:3" ht="15" x14ac:dyDescent="0.2">
      <c r="C26" s="37" t="s">
        <v>49</v>
      </c>
    </row>
    <row r="27" spans="1:3" ht="15" x14ac:dyDescent="0.2">
      <c r="C27" s="37" t="s">
        <v>50</v>
      </c>
    </row>
    <row r="28" spans="1:3" ht="15" x14ac:dyDescent="0.2">
      <c r="C28" s="37" t="s">
        <v>51</v>
      </c>
    </row>
    <row r="29" spans="1:3" ht="15" x14ac:dyDescent="0.2">
      <c r="C29" s="37" t="s">
        <v>52</v>
      </c>
    </row>
    <row r="30" spans="1:3" ht="15" x14ac:dyDescent="0.2">
      <c r="C30" s="36" t="s">
        <v>53</v>
      </c>
    </row>
    <row r="31" spans="1:3" ht="15" x14ac:dyDescent="0.2">
      <c r="C31" s="36" t="s">
        <v>54</v>
      </c>
    </row>
    <row r="32" spans="1:3" ht="15" x14ac:dyDescent="0.2">
      <c r="C32" s="37" t="s">
        <v>55</v>
      </c>
    </row>
    <row r="33" spans="2:3" ht="15" x14ac:dyDescent="0.2">
      <c r="C33" s="41" t="s">
        <v>66</v>
      </c>
    </row>
    <row r="34" spans="2:3" ht="15" x14ac:dyDescent="0.2">
      <c r="C34" s="36" t="s">
        <v>67</v>
      </c>
    </row>
    <row r="35" spans="2:3" ht="15" x14ac:dyDescent="0.2">
      <c r="C35" s="36" t="s">
        <v>68</v>
      </c>
    </row>
    <row r="48" spans="2:3" x14ac:dyDescent="0.2">
      <c r="B48" s="40"/>
    </row>
    <row r="49" spans="2:3" x14ac:dyDescent="0.2">
      <c r="B49" s="40"/>
    </row>
    <row r="57" spans="2:3" ht="15" x14ac:dyDescent="0.2">
      <c r="C57" s="38"/>
    </row>
    <row r="58" spans="2:3" ht="15" x14ac:dyDescent="0.2">
      <c r="C58" s="39" t="s">
        <v>56</v>
      </c>
    </row>
    <row r="59" spans="2:3" ht="15" x14ac:dyDescent="0.2">
      <c r="C59" s="36" t="s">
        <v>57</v>
      </c>
    </row>
    <row r="60" spans="2:3" ht="15" x14ac:dyDescent="0.2">
      <c r="C60" s="39" t="s">
        <v>58</v>
      </c>
    </row>
    <row r="61" spans="2:3" ht="15" x14ac:dyDescent="0.2">
      <c r="C61" s="36" t="s">
        <v>59</v>
      </c>
    </row>
    <row r="62" spans="2:3" ht="15" x14ac:dyDescent="0.2">
      <c r="C62" s="39" t="s">
        <v>60</v>
      </c>
    </row>
    <row r="63" spans="2:3" ht="15" x14ac:dyDescent="0.2">
      <c r="C63" s="36" t="s">
        <v>61</v>
      </c>
    </row>
    <row r="64" spans="2:3" ht="15" x14ac:dyDescent="0.2">
      <c r="C64" s="39" t="s">
        <v>62</v>
      </c>
    </row>
    <row r="65" spans="3:3" ht="15" x14ac:dyDescent="0.2">
      <c r="C65" s="36" t="s">
        <v>63</v>
      </c>
    </row>
    <row r="66" spans="3:3" ht="15" x14ac:dyDescent="0.2">
      <c r="C66" s="39" t="s">
        <v>64</v>
      </c>
    </row>
    <row r="67" spans="3:3" ht="15" x14ac:dyDescent="0.2">
      <c r="C67" s="36" t="s">
        <v>65</v>
      </c>
    </row>
    <row r="69" spans="3:3" ht="26.25" x14ac:dyDescent="0.4">
      <c r="C69" s="42" t="s">
        <v>69</v>
      </c>
    </row>
    <row r="70" spans="3:3" ht="15" x14ac:dyDescent="0.2">
      <c r="C70" s="35" t="s">
        <v>70</v>
      </c>
    </row>
    <row r="71" spans="3:3" x14ac:dyDescent="0.2">
      <c r="C71" s="43" t="s">
        <v>71</v>
      </c>
    </row>
    <row r="72" spans="3:3" x14ac:dyDescent="0.2">
      <c r="C72" s="43" t="s">
        <v>72</v>
      </c>
    </row>
    <row r="73" spans="3:3" x14ac:dyDescent="0.2">
      <c r="C73" s="43" t="s">
        <v>73</v>
      </c>
    </row>
    <row r="74" spans="3:3" x14ac:dyDescent="0.2">
      <c r="C74" s="43" t="s">
        <v>74</v>
      </c>
    </row>
    <row r="76" spans="3:3" ht="15" x14ac:dyDescent="0.2">
      <c r="C76" s="35" t="s">
        <v>75</v>
      </c>
    </row>
    <row r="77" spans="3:3" x14ac:dyDescent="0.2">
      <c r="C77" s="43" t="s">
        <v>76</v>
      </c>
    </row>
    <row r="78" spans="3:3" x14ac:dyDescent="0.2">
      <c r="C78" s="43" t="s">
        <v>77</v>
      </c>
    </row>
    <row r="80" spans="3:3" ht="15" x14ac:dyDescent="0.2">
      <c r="C80" s="35" t="s">
        <v>78</v>
      </c>
    </row>
    <row r="81" spans="3:3" x14ac:dyDescent="0.2">
      <c r="C81" s="43" t="s">
        <v>79</v>
      </c>
    </row>
    <row r="82" spans="3:3" x14ac:dyDescent="0.2">
      <c r="C82" s="43" t="s">
        <v>80</v>
      </c>
    </row>
    <row r="83" spans="3:3" x14ac:dyDescent="0.2">
      <c r="C83" s="43" t="s">
        <v>81</v>
      </c>
    </row>
    <row r="84" spans="3:3" x14ac:dyDescent="0.2">
      <c r="C84" s="43" t="s">
        <v>82</v>
      </c>
    </row>
    <row r="86" spans="3:3" ht="15" x14ac:dyDescent="0.2">
      <c r="C86" s="35" t="s">
        <v>83</v>
      </c>
    </row>
    <row r="87" spans="3:3" x14ac:dyDescent="0.2">
      <c r="C87" s="43" t="s">
        <v>84</v>
      </c>
    </row>
    <row r="89" spans="3:3" ht="15" x14ac:dyDescent="0.2">
      <c r="C89" s="35" t="s">
        <v>85</v>
      </c>
    </row>
    <row r="90" spans="3:3" x14ac:dyDescent="0.2">
      <c r="C90" s="43" t="s">
        <v>86</v>
      </c>
    </row>
    <row r="91" spans="3:3" x14ac:dyDescent="0.2">
      <c r="C91" s="43" t="s">
        <v>87</v>
      </c>
    </row>
    <row r="92" spans="3:3" x14ac:dyDescent="0.2">
      <c r="C92" s="43" t="s">
        <v>88</v>
      </c>
    </row>
    <row r="93" spans="3:3" x14ac:dyDescent="0.2">
      <c r="C93" s="43" t="s">
        <v>89</v>
      </c>
    </row>
    <row r="95" spans="3:3" ht="15" x14ac:dyDescent="0.2">
      <c r="C95" s="35" t="s">
        <v>90</v>
      </c>
    </row>
    <row r="96" spans="3:3" x14ac:dyDescent="0.2">
      <c r="C96" s="43" t="s">
        <v>91</v>
      </c>
    </row>
    <row r="97" spans="3:3" x14ac:dyDescent="0.2">
      <c r="C97" s="43"/>
    </row>
    <row r="99" spans="3:3" ht="15" x14ac:dyDescent="0.2">
      <c r="C99" s="35" t="s">
        <v>92</v>
      </c>
    </row>
    <row r="100" spans="3:3" x14ac:dyDescent="0.2">
      <c r="C100" s="43" t="s">
        <v>93</v>
      </c>
    </row>
    <row r="101" spans="3:3" x14ac:dyDescent="0.2">
      <c r="C101" s="43" t="s">
        <v>94</v>
      </c>
    </row>
  </sheetData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00FF"/>
  </sheetPr>
  <dimension ref="A1:L17"/>
  <sheetViews>
    <sheetView workbookViewId="0">
      <selection activeCell="E11" sqref="E11"/>
    </sheetView>
  </sheetViews>
  <sheetFormatPr defaultRowHeight="12.75" x14ac:dyDescent="0.2"/>
  <cols>
    <col min="1" max="2" width="1.7109375" style="7" customWidth="1"/>
    <col min="3" max="4" width="8.85546875" style="7"/>
    <col min="5" max="5" width="9.28515625" style="7" bestFit="1" customWidth="1"/>
    <col min="6" max="6" width="4.7109375" style="7" customWidth="1"/>
    <col min="7" max="7" width="1.7109375" style="7" customWidth="1"/>
    <col min="8" max="8" width="6.85546875" style="7" customWidth="1"/>
    <col min="9" max="9" width="29" style="7" customWidth="1"/>
    <col min="10" max="10" width="94.85546875" style="7" customWidth="1"/>
    <col min="11" max="11" width="8.85546875" style="7"/>
    <col min="12" max="12" width="14" style="7" customWidth="1"/>
    <col min="13" max="256" width="8.85546875" style="7"/>
    <col min="257" max="258" width="1.7109375" style="7" customWidth="1"/>
    <col min="259" max="260" width="8.85546875" style="7"/>
    <col min="261" max="261" width="9.28515625" style="7" bestFit="1" customWidth="1"/>
    <col min="262" max="262" width="4.7109375" style="7" customWidth="1"/>
    <col min="263" max="263" width="1.7109375" style="7" customWidth="1"/>
    <col min="264" max="264" width="6.85546875" style="7" customWidth="1"/>
    <col min="265" max="265" width="29" style="7" customWidth="1"/>
    <col min="266" max="266" width="94.85546875" style="7" customWidth="1"/>
    <col min="267" max="267" width="8.85546875" style="7"/>
    <col min="268" max="268" width="14" style="7" customWidth="1"/>
    <col min="269" max="512" width="8.85546875" style="7"/>
    <col min="513" max="514" width="1.7109375" style="7" customWidth="1"/>
    <col min="515" max="516" width="8.85546875" style="7"/>
    <col min="517" max="517" width="9.28515625" style="7" bestFit="1" customWidth="1"/>
    <col min="518" max="518" width="4.7109375" style="7" customWidth="1"/>
    <col min="519" max="519" width="1.7109375" style="7" customWidth="1"/>
    <col min="520" max="520" width="6.85546875" style="7" customWidth="1"/>
    <col min="521" max="521" width="29" style="7" customWidth="1"/>
    <col min="522" max="522" width="94.85546875" style="7" customWidth="1"/>
    <col min="523" max="523" width="8.85546875" style="7"/>
    <col min="524" max="524" width="14" style="7" customWidth="1"/>
    <col min="525" max="768" width="8.85546875" style="7"/>
    <col min="769" max="770" width="1.7109375" style="7" customWidth="1"/>
    <col min="771" max="772" width="8.85546875" style="7"/>
    <col min="773" max="773" width="9.28515625" style="7" bestFit="1" customWidth="1"/>
    <col min="774" max="774" width="4.7109375" style="7" customWidth="1"/>
    <col min="775" max="775" width="1.7109375" style="7" customWidth="1"/>
    <col min="776" max="776" width="6.85546875" style="7" customWidth="1"/>
    <col min="777" max="777" width="29" style="7" customWidth="1"/>
    <col min="778" max="778" width="94.85546875" style="7" customWidth="1"/>
    <col min="779" max="779" width="8.85546875" style="7"/>
    <col min="780" max="780" width="14" style="7" customWidth="1"/>
    <col min="781" max="1024" width="8.85546875" style="7"/>
    <col min="1025" max="1026" width="1.7109375" style="7" customWidth="1"/>
    <col min="1027" max="1028" width="8.85546875" style="7"/>
    <col min="1029" max="1029" width="9.28515625" style="7" bestFit="1" customWidth="1"/>
    <col min="1030" max="1030" width="4.7109375" style="7" customWidth="1"/>
    <col min="1031" max="1031" width="1.7109375" style="7" customWidth="1"/>
    <col min="1032" max="1032" width="6.85546875" style="7" customWidth="1"/>
    <col min="1033" max="1033" width="29" style="7" customWidth="1"/>
    <col min="1034" max="1034" width="94.85546875" style="7" customWidth="1"/>
    <col min="1035" max="1035" width="8.85546875" style="7"/>
    <col min="1036" max="1036" width="14" style="7" customWidth="1"/>
    <col min="1037" max="1280" width="8.85546875" style="7"/>
    <col min="1281" max="1282" width="1.7109375" style="7" customWidth="1"/>
    <col min="1283" max="1284" width="8.85546875" style="7"/>
    <col min="1285" max="1285" width="9.28515625" style="7" bestFit="1" customWidth="1"/>
    <col min="1286" max="1286" width="4.7109375" style="7" customWidth="1"/>
    <col min="1287" max="1287" width="1.7109375" style="7" customWidth="1"/>
    <col min="1288" max="1288" width="6.85546875" style="7" customWidth="1"/>
    <col min="1289" max="1289" width="29" style="7" customWidth="1"/>
    <col min="1290" max="1290" width="94.85546875" style="7" customWidth="1"/>
    <col min="1291" max="1291" width="8.85546875" style="7"/>
    <col min="1292" max="1292" width="14" style="7" customWidth="1"/>
    <col min="1293" max="1536" width="8.85546875" style="7"/>
    <col min="1537" max="1538" width="1.7109375" style="7" customWidth="1"/>
    <col min="1539" max="1540" width="8.85546875" style="7"/>
    <col min="1541" max="1541" width="9.28515625" style="7" bestFit="1" customWidth="1"/>
    <col min="1542" max="1542" width="4.7109375" style="7" customWidth="1"/>
    <col min="1543" max="1543" width="1.7109375" style="7" customWidth="1"/>
    <col min="1544" max="1544" width="6.85546875" style="7" customWidth="1"/>
    <col min="1545" max="1545" width="29" style="7" customWidth="1"/>
    <col min="1546" max="1546" width="94.85546875" style="7" customWidth="1"/>
    <col min="1547" max="1547" width="8.85546875" style="7"/>
    <col min="1548" max="1548" width="14" style="7" customWidth="1"/>
    <col min="1549" max="1792" width="8.85546875" style="7"/>
    <col min="1793" max="1794" width="1.7109375" style="7" customWidth="1"/>
    <col min="1795" max="1796" width="8.85546875" style="7"/>
    <col min="1797" max="1797" width="9.28515625" style="7" bestFit="1" customWidth="1"/>
    <col min="1798" max="1798" width="4.7109375" style="7" customWidth="1"/>
    <col min="1799" max="1799" width="1.7109375" style="7" customWidth="1"/>
    <col min="1800" max="1800" width="6.85546875" style="7" customWidth="1"/>
    <col min="1801" max="1801" width="29" style="7" customWidth="1"/>
    <col min="1802" max="1802" width="94.85546875" style="7" customWidth="1"/>
    <col min="1803" max="1803" width="8.85546875" style="7"/>
    <col min="1804" max="1804" width="14" style="7" customWidth="1"/>
    <col min="1805" max="2048" width="8.85546875" style="7"/>
    <col min="2049" max="2050" width="1.7109375" style="7" customWidth="1"/>
    <col min="2051" max="2052" width="8.85546875" style="7"/>
    <col min="2053" max="2053" width="9.28515625" style="7" bestFit="1" customWidth="1"/>
    <col min="2054" max="2054" width="4.7109375" style="7" customWidth="1"/>
    <col min="2055" max="2055" width="1.7109375" style="7" customWidth="1"/>
    <col min="2056" max="2056" width="6.85546875" style="7" customWidth="1"/>
    <col min="2057" max="2057" width="29" style="7" customWidth="1"/>
    <col min="2058" max="2058" width="94.85546875" style="7" customWidth="1"/>
    <col min="2059" max="2059" width="8.85546875" style="7"/>
    <col min="2060" max="2060" width="14" style="7" customWidth="1"/>
    <col min="2061" max="2304" width="8.85546875" style="7"/>
    <col min="2305" max="2306" width="1.7109375" style="7" customWidth="1"/>
    <col min="2307" max="2308" width="8.85546875" style="7"/>
    <col min="2309" max="2309" width="9.28515625" style="7" bestFit="1" customWidth="1"/>
    <col min="2310" max="2310" width="4.7109375" style="7" customWidth="1"/>
    <col min="2311" max="2311" width="1.7109375" style="7" customWidth="1"/>
    <col min="2312" max="2312" width="6.85546875" style="7" customWidth="1"/>
    <col min="2313" max="2313" width="29" style="7" customWidth="1"/>
    <col min="2314" max="2314" width="94.85546875" style="7" customWidth="1"/>
    <col min="2315" max="2315" width="8.85546875" style="7"/>
    <col min="2316" max="2316" width="14" style="7" customWidth="1"/>
    <col min="2317" max="2560" width="8.85546875" style="7"/>
    <col min="2561" max="2562" width="1.7109375" style="7" customWidth="1"/>
    <col min="2563" max="2564" width="8.85546875" style="7"/>
    <col min="2565" max="2565" width="9.28515625" style="7" bestFit="1" customWidth="1"/>
    <col min="2566" max="2566" width="4.7109375" style="7" customWidth="1"/>
    <col min="2567" max="2567" width="1.7109375" style="7" customWidth="1"/>
    <col min="2568" max="2568" width="6.85546875" style="7" customWidth="1"/>
    <col min="2569" max="2569" width="29" style="7" customWidth="1"/>
    <col min="2570" max="2570" width="94.85546875" style="7" customWidth="1"/>
    <col min="2571" max="2571" width="8.85546875" style="7"/>
    <col min="2572" max="2572" width="14" style="7" customWidth="1"/>
    <col min="2573" max="2816" width="8.85546875" style="7"/>
    <col min="2817" max="2818" width="1.7109375" style="7" customWidth="1"/>
    <col min="2819" max="2820" width="8.85546875" style="7"/>
    <col min="2821" max="2821" width="9.28515625" style="7" bestFit="1" customWidth="1"/>
    <col min="2822" max="2822" width="4.7109375" style="7" customWidth="1"/>
    <col min="2823" max="2823" width="1.7109375" style="7" customWidth="1"/>
    <col min="2824" max="2824" width="6.85546875" style="7" customWidth="1"/>
    <col min="2825" max="2825" width="29" style="7" customWidth="1"/>
    <col min="2826" max="2826" width="94.85546875" style="7" customWidth="1"/>
    <col min="2827" max="2827" width="8.85546875" style="7"/>
    <col min="2828" max="2828" width="14" style="7" customWidth="1"/>
    <col min="2829" max="3072" width="8.85546875" style="7"/>
    <col min="3073" max="3074" width="1.7109375" style="7" customWidth="1"/>
    <col min="3075" max="3076" width="8.85546875" style="7"/>
    <col min="3077" max="3077" width="9.28515625" style="7" bestFit="1" customWidth="1"/>
    <col min="3078" max="3078" width="4.7109375" style="7" customWidth="1"/>
    <col min="3079" max="3079" width="1.7109375" style="7" customWidth="1"/>
    <col min="3080" max="3080" width="6.85546875" style="7" customWidth="1"/>
    <col min="3081" max="3081" width="29" style="7" customWidth="1"/>
    <col min="3082" max="3082" width="94.85546875" style="7" customWidth="1"/>
    <col min="3083" max="3083" width="8.85546875" style="7"/>
    <col min="3084" max="3084" width="14" style="7" customWidth="1"/>
    <col min="3085" max="3328" width="8.85546875" style="7"/>
    <col min="3329" max="3330" width="1.7109375" style="7" customWidth="1"/>
    <col min="3331" max="3332" width="8.85546875" style="7"/>
    <col min="3333" max="3333" width="9.28515625" style="7" bestFit="1" customWidth="1"/>
    <col min="3334" max="3334" width="4.7109375" style="7" customWidth="1"/>
    <col min="3335" max="3335" width="1.7109375" style="7" customWidth="1"/>
    <col min="3336" max="3336" width="6.85546875" style="7" customWidth="1"/>
    <col min="3337" max="3337" width="29" style="7" customWidth="1"/>
    <col min="3338" max="3338" width="94.85546875" style="7" customWidth="1"/>
    <col min="3339" max="3339" width="8.85546875" style="7"/>
    <col min="3340" max="3340" width="14" style="7" customWidth="1"/>
    <col min="3341" max="3584" width="8.85546875" style="7"/>
    <col min="3585" max="3586" width="1.7109375" style="7" customWidth="1"/>
    <col min="3587" max="3588" width="8.85546875" style="7"/>
    <col min="3589" max="3589" width="9.28515625" style="7" bestFit="1" customWidth="1"/>
    <col min="3590" max="3590" width="4.7109375" style="7" customWidth="1"/>
    <col min="3591" max="3591" width="1.7109375" style="7" customWidth="1"/>
    <col min="3592" max="3592" width="6.85546875" style="7" customWidth="1"/>
    <col min="3593" max="3593" width="29" style="7" customWidth="1"/>
    <col min="3594" max="3594" width="94.85546875" style="7" customWidth="1"/>
    <col min="3595" max="3595" width="8.85546875" style="7"/>
    <col min="3596" max="3596" width="14" style="7" customWidth="1"/>
    <col min="3597" max="3840" width="8.85546875" style="7"/>
    <col min="3841" max="3842" width="1.7109375" style="7" customWidth="1"/>
    <col min="3843" max="3844" width="8.85546875" style="7"/>
    <col min="3845" max="3845" width="9.28515625" style="7" bestFit="1" customWidth="1"/>
    <col min="3846" max="3846" width="4.7109375" style="7" customWidth="1"/>
    <col min="3847" max="3847" width="1.7109375" style="7" customWidth="1"/>
    <col min="3848" max="3848" width="6.85546875" style="7" customWidth="1"/>
    <col min="3849" max="3849" width="29" style="7" customWidth="1"/>
    <col min="3850" max="3850" width="94.85546875" style="7" customWidth="1"/>
    <col min="3851" max="3851" width="8.85546875" style="7"/>
    <col min="3852" max="3852" width="14" style="7" customWidth="1"/>
    <col min="3853" max="4096" width="8.85546875" style="7"/>
    <col min="4097" max="4098" width="1.7109375" style="7" customWidth="1"/>
    <col min="4099" max="4100" width="8.85546875" style="7"/>
    <col min="4101" max="4101" width="9.28515625" style="7" bestFit="1" customWidth="1"/>
    <col min="4102" max="4102" width="4.7109375" style="7" customWidth="1"/>
    <col min="4103" max="4103" width="1.7109375" style="7" customWidth="1"/>
    <col min="4104" max="4104" width="6.85546875" style="7" customWidth="1"/>
    <col min="4105" max="4105" width="29" style="7" customWidth="1"/>
    <col min="4106" max="4106" width="94.85546875" style="7" customWidth="1"/>
    <col min="4107" max="4107" width="8.85546875" style="7"/>
    <col min="4108" max="4108" width="14" style="7" customWidth="1"/>
    <col min="4109" max="4352" width="8.85546875" style="7"/>
    <col min="4353" max="4354" width="1.7109375" style="7" customWidth="1"/>
    <col min="4355" max="4356" width="8.85546875" style="7"/>
    <col min="4357" max="4357" width="9.28515625" style="7" bestFit="1" customWidth="1"/>
    <col min="4358" max="4358" width="4.7109375" style="7" customWidth="1"/>
    <col min="4359" max="4359" width="1.7109375" style="7" customWidth="1"/>
    <col min="4360" max="4360" width="6.85546875" style="7" customWidth="1"/>
    <col min="4361" max="4361" width="29" style="7" customWidth="1"/>
    <col min="4362" max="4362" width="94.85546875" style="7" customWidth="1"/>
    <col min="4363" max="4363" width="8.85546875" style="7"/>
    <col min="4364" max="4364" width="14" style="7" customWidth="1"/>
    <col min="4365" max="4608" width="8.85546875" style="7"/>
    <col min="4609" max="4610" width="1.7109375" style="7" customWidth="1"/>
    <col min="4611" max="4612" width="8.85546875" style="7"/>
    <col min="4613" max="4613" width="9.28515625" style="7" bestFit="1" customWidth="1"/>
    <col min="4614" max="4614" width="4.7109375" style="7" customWidth="1"/>
    <col min="4615" max="4615" width="1.7109375" style="7" customWidth="1"/>
    <col min="4616" max="4616" width="6.85546875" style="7" customWidth="1"/>
    <col min="4617" max="4617" width="29" style="7" customWidth="1"/>
    <col min="4618" max="4618" width="94.85546875" style="7" customWidth="1"/>
    <col min="4619" max="4619" width="8.85546875" style="7"/>
    <col min="4620" max="4620" width="14" style="7" customWidth="1"/>
    <col min="4621" max="4864" width="8.85546875" style="7"/>
    <col min="4865" max="4866" width="1.7109375" style="7" customWidth="1"/>
    <col min="4867" max="4868" width="8.85546875" style="7"/>
    <col min="4869" max="4869" width="9.28515625" style="7" bestFit="1" customWidth="1"/>
    <col min="4870" max="4870" width="4.7109375" style="7" customWidth="1"/>
    <col min="4871" max="4871" width="1.7109375" style="7" customWidth="1"/>
    <col min="4872" max="4872" width="6.85546875" style="7" customWidth="1"/>
    <col min="4873" max="4873" width="29" style="7" customWidth="1"/>
    <col min="4874" max="4874" width="94.85546875" style="7" customWidth="1"/>
    <col min="4875" max="4875" width="8.85546875" style="7"/>
    <col min="4876" max="4876" width="14" style="7" customWidth="1"/>
    <col min="4877" max="5120" width="8.85546875" style="7"/>
    <col min="5121" max="5122" width="1.7109375" style="7" customWidth="1"/>
    <col min="5123" max="5124" width="8.85546875" style="7"/>
    <col min="5125" max="5125" width="9.28515625" style="7" bestFit="1" customWidth="1"/>
    <col min="5126" max="5126" width="4.7109375" style="7" customWidth="1"/>
    <col min="5127" max="5127" width="1.7109375" style="7" customWidth="1"/>
    <col min="5128" max="5128" width="6.85546875" style="7" customWidth="1"/>
    <col min="5129" max="5129" width="29" style="7" customWidth="1"/>
    <col min="5130" max="5130" width="94.85546875" style="7" customWidth="1"/>
    <col min="5131" max="5131" width="8.85546875" style="7"/>
    <col min="5132" max="5132" width="14" style="7" customWidth="1"/>
    <col min="5133" max="5376" width="8.85546875" style="7"/>
    <col min="5377" max="5378" width="1.7109375" style="7" customWidth="1"/>
    <col min="5379" max="5380" width="8.85546875" style="7"/>
    <col min="5381" max="5381" width="9.28515625" style="7" bestFit="1" customWidth="1"/>
    <col min="5382" max="5382" width="4.7109375" style="7" customWidth="1"/>
    <col min="5383" max="5383" width="1.7109375" style="7" customWidth="1"/>
    <col min="5384" max="5384" width="6.85546875" style="7" customWidth="1"/>
    <col min="5385" max="5385" width="29" style="7" customWidth="1"/>
    <col min="5386" max="5386" width="94.85546875" style="7" customWidth="1"/>
    <col min="5387" max="5387" width="8.85546875" style="7"/>
    <col min="5388" max="5388" width="14" style="7" customWidth="1"/>
    <col min="5389" max="5632" width="8.85546875" style="7"/>
    <col min="5633" max="5634" width="1.7109375" style="7" customWidth="1"/>
    <col min="5635" max="5636" width="8.85546875" style="7"/>
    <col min="5637" max="5637" width="9.28515625" style="7" bestFit="1" customWidth="1"/>
    <col min="5638" max="5638" width="4.7109375" style="7" customWidth="1"/>
    <col min="5639" max="5639" width="1.7109375" style="7" customWidth="1"/>
    <col min="5640" max="5640" width="6.85546875" style="7" customWidth="1"/>
    <col min="5641" max="5641" width="29" style="7" customWidth="1"/>
    <col min="5642" max="5642" width="94.85546875" style="7" customWidth="1"/>
    <col min="5643" max="5643" width="8.85546875" style="7"/>
    <col min="5644" max="5644" width="14" style="7" customWidth="1"/>
    <col min="5645" max="5888" width="8.85546875" style="7"/>
    <col min="5889" max="5890" width="1.7109375" style="7" customWidth="1"/>
    <col min="5891" max="5892" width="8.85546875" style="7"/>
    <col min="5893" max="5893" width="9.28515625" style="7" bestFit="1" customWidth="1"/>
    <col min="5894" max="5894" width="4.7109375" style="7" customWidth="1"/>
    <col min="5895" max="5895" width="1.7109375" style="7" customWidth="1"/>
    <col min="5896" max="5896" width="6.85546875" style="7" customWidth="1"/>
    <col min="5897" max="5897" width="29" style="7" customWidth="1"/>
    <col min="5898" max="5898" width="94.85546875" style="7" customWidth="1"/>
    <col min="5899" max="5899" width="8.85546875" style="7"/>
    <col min="5900" max="5900" width="14" style="7" customWidth="1"/>
    <col min="5901" max="6144" width="8.85546875" style="7"/>
    <col min="6145" max="6146" width="1.7109375" style="7" customWidth="1"/>
    <col min="6147" max="6148" width="8.85546875" style="7"/>
    <col min="6149" max="6149" width="9.28515625" style="7" bestFit="1" customWidth="1"/>
    <col min="6150" max="6150" width="4.7109375" style="7" customWidth="1"/>
    <col min="6151" max="6151" width="1.7109375" style="7" customWidth="1"/>
    <col min="6152" max="6152" width="6.85546875" style="7" customWidth="1"/>
    <col min="6153" max="6153" width="29" style="7" customWidth="1"/>
    <col min="6154" max="6154" width="94.85546875" style="7" customWidth="1"/>
    <col min="6155" max="6155" width="8.85546875" style="7"/>
    <col min="6156" max="6156" width="14" style="7" customWidth="1"/>
    <col min="6157" max="6400" width="8.85546875" style="7"/>
    <col min="6401" max="6402" width="1.7109375" style="7" customWidth="1"/>
    <col min="6403" max="6404" width="8.85546875" style="7"/>
    <col min="6405" max="6405" width="9.28515625" style="7" bestFit="1" customWidth="1"/>
    <col min="6406" max="6406" width="4.7109375" style="7" customWidth="1"/>
    <col min="6407" max="6407" width="1.7109375" style="7" customWidth="1"/>
    <col min="6408" max="6408" width="6.85546875" style="7" customWidth="1"/>
    <col min="6409" max="6409" width="29" style="7" customWidth="1"/>
    <col min="6410" max="6410" width="94.85546875" style="7" customWidth="1"/>
    <col min="6411" max="6411" width="8.85546875" style="7"/>
    <col min="6412" max="6412" width="14" style="7" customWidth="1"/>
    <col min="6413" max="6656" width="8.85546875" style="7"/>
    <col min="6657" max="6658" width="1.7109375" style="7" customWidth="1"/>
    <col min="6659" max="6660" width="8.85546875" style="7"/>
    <col min="6661" max="6661" width="9.28515625" style="7" bestFit="1" customWidth="1"/>
    <col min="6662" max="6662" width="4.7109375" style="7" customWidth="1"/>
    <col min="6663" max="6663" width="1.7109375" style="7" customWidth="1"/>
    <col min="6664" max="6664" width="6.85546875" style="7" customWidth="1"/>
    <col min="6665" max="6665" width="29" style="7" customWidth="1"/>
    <col min="6666" max="6666" width="94.85546875" style="7" customWidth="1"/>
    <col min="6667" max="6667" width="8.85546875" style="7"/>
    <col min="6668" max="6668" width="14" style="7" customWidth="1"/>
    <col min="6669" max="6912" width="8.85546875" style="7"/>
    <col min="6913" max="6914" width="1.7109375" style="7" customWidth="1"/>
    <col min="6915" max="6916" width="8.85546875" style="7"/>
    <col min="6917" max="6917" width="9.28515625" style="7" bestFit="1" customWidth="1"/>
    <col min="6918" max="6918" width="4.7109375" style="7" customWidth="1"/>
    <col min="6919" max="6919" width="1.7109375" style="7" customWidth="1"/>
    <col min="6920" max="6920" width="6.85546875" style="7" customWidth="1"/>
    <col min="6921" max="6921" width="29" style="7" customWidth="1"/>
    <col min="6922" max="6922" width="94.85546875" style="7" customWidth="1"/>
    <col min="6923" max="6923" width="8.85546875" style="7"/>
    <col min="6924" max="6924" width="14" style="7" customWidth="1"/>
    <col min="6925" max="7168" width="8.85546875" style="7"/>
    <col min="7169" max="7170" width="1.7109375" style="7" customWidth="1"/>
    <col min="7171" max="7172" width="8.85546875" style="7"/>
    <col min="7173" max="7173" width="9.28515625" style="7" bestFit="1" customWidth="1"/>
    <col min="7174" max="7174" width="4.7109375" style="7" customWidth="1"/>
    <col min="7175" max="7175" width="1.7109375" style="7" customWidth="1"/>
    <col min="7176" max="7176" width="6.85546875" style="7" customWidth="1"/>
    <col min="7177" max="7177" width="29" style="7" customWidth="1"/>
    <col min="7178" max="7178" width="94.85546875" style="7" customWidth="1"/>
    <col min="7179" max="7179" width="8.85546875" style="7"/>
    <col min="7180" max="7180" width="14" style="7" customWidth="1"/>
    <col min="7181" max="7424" width="8.85546875" style="7"/>
    <col min="7425" max="7426" width="1.7109375" style="7" customWidth="1"/>
    <col min="7427" max="7428" width="8.85546875" style="7"/>
    <col min="7429" max="7429" width="9.28515625" style="7" bestFit="1" customWidth="1"/>
    <col min="7430" max="7430" width="4.7109375" style="7" customWidth="1"/>
    <col min="7431" max="7431" width="1.7109375" style="7" customWidth="1"/>
    <col min="7432" max="7432" width="6.85546875" style="7" customWidth="1"/>
    <col min="7433" max="7433" width="29" style="7" customWidth="1"/>
    <col min="7434" max="7434" width="94.85546875" style="7" customWidth="1"/>
    <col min="7435" max="7435" width="8.85546875" style="7"/>
    <col min="7436" max="7436" width="14" style="7" customWidth="1"/>
    <col min="7437" max="7680" width="8.85546875" style="7"/>
    <col min="7681" max="7682" width="1.7109375" style="7" customWidth="1"/>
    <col min="7683" max="7684" width="8.85546875" style="7"/>
    <col min="7685" max="7685" width="9.28515625" style="7" bestFit="1" customWidth="1"/>
    <col min="7686" max="7686" width="4.7109375" style="7" customWidth="1"/>
    <col min="7687" max="7687" width="1.7109375" style="7" customWidth="1"/>
    <col min="7688" max="7688" width="6.85546875" style="7" customWidth="1"/>
    <col min="7689" max="7689" width="29" style="7" customWidth="1"/>
    <col min="7690" max="7690" width="94.85546875" style="7" customWidth="1"/>
    <col min="7691" max="7691" width="8.85546875" style="7"/>
    <col min="7692" max="7692" width="14" style="7" customWidth="1"/>
    <col min="7693" max="7936" width="8.85546875" style="7"/>
    <col min="7937" max="7938" width="1.7109375" style="7" customWidth="1"/>
    <col min="7939" max="7940" width="8.85546875" style="7"/>
    <col min="7941" max="7941" width="9.28515625" style="7" bestFit="1" customWidth="1"/>
    <col min="7942" max="7942" width="4.7109375" style="7" customWidth="1"/>
    <col min="7943" max="7943" width="1.7109375" style="7" customWidth="1"/>
    <col min="7944" max="7944" width="6.85546875" style="7" customWidth="1"/>
    <col min="7945" max="7945" width="29" style="7" customWidth="1"/>
    <col min="7946" max="7946" width="94.85546875" style="7" customWidth="1"/>
    <col min="7947" max="7947" width="8.85546875" style="7"/>
    <col min="7948" max="7948" width="14" style="7" customWidth="1"/>
    <col min="7949" max="8192" width="8.85546875" style="7"/>
    <col min="8193" max="8194" width="1.7109375" style="7" customWidth="1"/>
    <col min="8195" max="8196" width="8.85546875" style="7"/>
    <col min="8197" max="8197" width="9.28515625" style="7" bestFit="1" customWidth="1"/>
    <col min="8198" max="8198" width="4.7109375" style="7" customWidth="1"/>
    <col min="8199" max="8199" width="1.7109375" style="7" customWidth="1"/>
    <col min="8200" max="8200" width="6.85546875" style="7" customWidth="1"/>
    <col min="8201" max="8201" width="29" style="7" customWidth="1"/>
    <col min="8202" max="8202" width="94.85546875" style="7" customWidth="1"/>
    <col min="8203" max="8203" width="8.85546875" style="7"/>
    <col min="8204" max="8204" width="14" style="7" customWidth="1"/>
    <col min="8205" max="8448" width="8.85546875" style="7"/>
    <col min="8449" max="8450" width="1.7109375" style="7" customWidth="1"/>
    <col min="8451" max="8452" width="8.85546875" style="7"/>
    <col min="8453" max="8453" width="9.28515625" style="7" bestFit="1" customWidth="1"/>
    <col min="8454" max="8454" width="4.7109375" style="7" customWidth="1"/>
    <col min="8455" max="8455" width="1.7109375" style="7" customWidth="1"/>
    <col min="8456" max="8456" width="6.85546875" style="7" customWidth="1"/>
    <col min="8457" max="8457" width="29" style="7" customWidth="1"/>
    <col min="8458" max="8458" width="94.85546875" style="7" customWidth="1"/>
    <col min="8459" max="8459" width="8.85546875" style="7"/>
    <col min="8460" max="8460" width="14" style="7" customWidth="1"/>
    <col min="8461" max="8704" width="8.85546875" style="7"/>
    <col min="8705" max="8706" width="1.7109375" style="7" customWidth="1"/>
    <col min="8707" max="8708" width="8.85546875" style="7"/>
    <col min="8709" max="8709" width="9.28515625" style="7" bestFit="1" customWidth="1"/>
    <col min="8710" max="8710" width="4.7109375" style="7" customWidth="1"/>
    <col min="8711" max="8711" width="1.7109375" style="7" customWidth="1"/>
    <col min="8712" max="8712" width="6.85546875" style="7" customWidth="1"/>
    <col min="8713" max="8713" width="29" style="7" customWidth="1"/>
    <col min="8714" max="8714" width="94.85546875" style="7" customWidth="1"/>
    <col min="8715" max="8715" width="8.85546875" style="7"/>
    <col min="8716" max="8716" width="14" style="7" customWidth="1"/>
    <col min="8717" max="8960" width="8.85546875" style="7"/>
    <col min="8961" max="8962" width="1.7109375" style="7" customWidth="1"/>
    <col min="8963" max="8964" width="8.85546875" style="7"/>
    <col min="8965" max="8965" width="9.28515625" style="7" bestFit="1" customWidth="1"/>
    <col min="8966" max="8966" width="4.7109375" style="7" customWidth="1"/>
    <col min="8967" max="8967" width="1.7109375" style="7" customWidth="1"/>
    <col min="8968" max="8968" width="6.85546875" style="7" customWidth="1"/>
    <col min="8969" max="8969" width="29" style="7" customWidth="1"/>
    <col min="8970" max="8970" width="94.85546875" style="7" customWidth="1"/>
    <col min="8971" max="8971" width="8.85546875" style="7"/>
    <col min="8972" max="8972" width="14" style="7" customWidth="1"/>
    <col min="8973" max="9216" width="8.85546875" style="7"/>
    <col min="9217" max="9218" width="1.7109375" style="7" customWidth="1"/>
    <col min="9219" max="9220" width="8.85546875" style="7"/>
    <col min="9221" max="9221" width="9.28515625" style="7" bestFit="1" customWidth="1"/>
    <col min="9222" max="9222" width="4.7109375" style="7" customWidth="1"/>
    <col min="9223" max="9223" width="1.7109375" style="7" customWidth="1"/>
    <col min="9224" max="9224" width="6.85546875" style="7" customWidth="1"/>
    <col min="9225" max="9225" width="29" style="7" customWidth="1"/>
    <col min="9226" max="9226" width="94.85546875" style="7" customWidth="1"/>
    <col min="9227" max="9227" width="8.85546875" style="7"/>
    <col min="9228" max="9228" width="14" style="7" customWidth="1"/>
    <col min="9229" max="9472" width="8.85546875" style="7"/>
    <col min="9473" max="9474" width="1.7109375" style="7" customWidth="1"/>
    <col min="9475" max="9476" width="8.85546875" style="7"/>
    <col min="9477" max="9477" width="9.28515625" style="7" bestFit="1" customWidth="1"/>
    <col min="9478" max="9478" width="4.7109375" style="7" customWidth="1"/>
    <col min="9479" max="9479" width="1.7109375" style="7" customWidth="1"/>
    <col min="9480" max="9480" width="6.85546875" style="7" customWidth="1"/>
    <col min="9481" max="9481" width="29" style="7" customWidth="1"/>
    <col min="9482" max="9482" width="94.85546875" style="7" customWidth="1"/>
    <col min="9483" max="9483" width="8.85546875" style="7"/>
    <col min="9484" max="9484" width="14" style="7" customWidth="1"/>
    <col min="9485" max="9728" width="8.85546875" style="7"/>
    <col min="9729" max="9730" width="1.7109375" style="7" customWidth="1"/>
    <col min="9731" max="9732" width="8.85546875" style="7"/>
    <col min="9733" max="9733" width="9.28515625" style="7" bestFit="1" customWidth="1"/>
    <col min="9734" max="9734" width="4.7109375" style="7" customWidth="1"/>
    <col min="9735" max="9735" width="1.7109375" style="7" customWidth="1"/>
    <col min="9736" max="9736" width="6.85546875" style="7" customWidth="1"/>
    <col min="9737" max="9737" width="29" style="7" customWidth="1"/>
    <col min="9738" max="9738" width="94.85546875" style="7" customWidth="1"/>
    <col min="9739" max="9739" width="8.85546875" style="7"/>
    <col min="9740" max="9740" width="14" style="7" customWidth="1"/>
    <col min="9741" max="9984" width="8.85546875" style="7"/>
    <col min="9985" max="9986" width="1.7109375" style="7" customWidth="1"/>
    <col min="9987" max="9988" width="8.85546875" style="7"/>
    <col min="9989" max="9989" width="9.28515625" style="7" bestFit="1" customWidth="1"/>
    <col min="9990" max="9990" width="4.7109375" style="7" customWidth="1"/>
    <col min="9991" max="9991" width="1.7109375" style="7" customWidth="1"/>
    <col min="9992" max="9992" width="6.85546875" style="7" customWidth="1"/>
    <col min="9993" max="9993" width="29" style="7" customWidth="1"/>
    <col min="9994" max="9994" width="94.85546875" style="7" customWidth="1"/>
    <col min="9995" max="9995" width="8.85546875" style="7"/>
    <col min="9996" max="9996" width="14" style="7" customWidth="1"/>
    <col min="9997" max="10240" width="8.85546875" style="7"/>
    <col min="10241" max="10242" width="1.7109375" style="7" customWidth="1"/>
    <col min="10243" max="10244" width="8.85546875" style="7"/>
    <col min="10245" max="10245" width="9.28515625" style="7" bestFit="1" customWidth="1"/>
    <col min="10246" max="10246" width="4.7109375" style="7" customWidth="1"/>
    <col min="10247" max="10247" width="1.7109375" style="7" customWidth="1"/>
    <col min="10248" max="10248" width="6.85546875" style="7" customWidth="1"/>
    <col min="10249" max="10249" width="29" style="7" customWidth="1"/>
    <col min="10250" max="10250" width="94.85546875" style="7" customWidth="1"/>
    <col min="10251" max="10251" width="8.85546875" style="7"/>
    <col min="10252" max="10252" width="14" style="7" customWidth="1"/>
    <col min="10253" max="10496" width="8.85546875" style="7"/>
    <col min="10497" max="10498" width="1.7109375" style="7" customWidth="1"/>
    <col min="10499" max="10500" width="8.85546875" style="7"/>
    <col min="10501" max="10501" width="9.28515625" style="7" bestFit="1" customWidth="1"/>
    <col min="10502" max="10502" width="4.7109375" style="7" customWidth="1"/>
    <col min="10503" max="10503" width="1.7109375" style="7" customWidth="1"/>
    <col min="10504" max="10504" width="6.85546875" style="7" customWidth="1"/>
    <col min="10505" max="10505" width="29" style="7" customWidth="1"/>
    <col min="10506" max="10506" width="94.85546875" style="7" customWidth="1"/>
    <col min="10507" max="10507" width="8.85546875" style="7"/>
    <col min="10508" max="10508" width="14" style="7" customWidth="1"/>
    <col min="10509" max="10752" width="8.85546875" style="7"/>
    <col min="10753" max="10754" width="1.7109375" style="7" customWidth="1"/>
    <col min="10755" max="10756" width="8.85546875" style="7"/>
    <col min="10757" max="10757" width="9.28515625" style="7" bestFit="1" customWidth="1"/>
    <col min="10758" max="10758" width="4.7109375" style="7" customWidth="1"/>
    <col min="10759" max="10759" width="1.7109375" style="7" customWidth="1"/>
    <col min="10760" max="10760" width="6.85546875" style="7" customWidth="1"/>
    <col min="10761" max="10761" width="29" style="7" customWidth="1"/>
    <col min="10762" max="10762" width="94.85546875" style="7" customWidth="1"/>
    <col min="10763" max="10763" width="8.85546875" style="7"/>
    <col min="10764" max="10764" width="14" style="7" customWidth="1"/>
    <col min="10765" max="11008" width="8.85546875" style="7"/>
    <col min="11009" max="11010" width="1.7109375" style="7" customWidth="1"/>
    <col min="11011" max="11012" width="8.85546875" style="7"/>
    <col min="11013" max="11013" width="9.28515625" style="7" bestFit="1" customWidth="1"/>
    <col min="11014" max="11014" width="4.7109375" style="7" customWidth="1"/>
    <col min="11015" max="11015" width="1.7109375" style="7" customWidth="1"/>
    <col min="11016" max="11016" width="6.85546875" style="7" customWidth="1"/>
    <col min="11017" max="11017" width="29" style="7" customWidth="1"/>
    <col min="11018" max="11018" width="94.85546875" style="7" customWidth="1"/>
    <col min="11019" max="11019" width="8.85546875" style="7"/>
    <col min="11020" max="11020" width="14" style="7" customWidth="1"/>
    <col min="11021" max="11264" width="8.85546875" style="7"/>
    <col min="11265" max="11266" width="1.7109375" style="7" customWidth="1"/>
    <col min="11267" max="11268" width="8.85546875" style="7"/>
    <col min="11269" max="11269" width="9.28515625" style="7" bestFit="1" customWidth="1"/>
    <col min="11270" max="11270" width="4.7109375" style="7" customWidth="1"/>
    <col min="11271" max="11271" width="1.7109375" style="7" customWidth="1"/>
    <col min="11272" max="11272" width="6.85546875" style="7" customWidth="1"/>
    <col min="11273" max="11273" width="29" style="7" customWidth="1"/>
    <col min="11274" max="11274" width="94.85546875" style="7" customWidth="1"/>
    <col min="11275" max="11275" width="8.85546875" style="7"/>
    <col min="11276" max="11276" width="14" style="7" customWidth="1"/>
    <col min="11277" max="11520" width="8.85546875" style="7"/>
    <col min="11521" max="11522" width="1.7109375" style="7" customWidth="1"/>
    <col min="11523" max="11524" width="8.85546875" style="7"/>
    <col min="11525" max="11525" width="9.28515625" style="7" bestFit="1" customWidth="1"/>
    <col min="11526" max="11526" width="4.7109375" style="7" customWidth="1"/>
    <col min="11527" max="11527" width="1.7109375" style="7" customWidth="1"/>
    <col min="11528" max="11528" width="6.85546875" style="7" customWidth="1"/>
    <col min="11529" max="11529" width="29" style="7" customWidth="1"/>
    <col min="11530" max="11530" width="94.85546875" style="7" customWidth="1"/>
    <col min="11531" max="11531" width="8.85546875" style="7"/>
    <col min="11532" max="11532" width="14" style="7" customWidth="1"/>
    <col min="11533" max="11776" width="8.85546875" style="7"/>
    <col min="11777" max="11778" width="1.7109375" style="7" customWidth="1"/>
    <col min="11779" max="11780" width="8.85546875" style="7"/>
    <col min="11781" max="11781" width="9.28515625" style="7" bestFit="1" customWidth="1"/>
    <col min="11782" max="11782" width="4.7109375" style="7" customWidth="1"/>
    <col min="11783" max="11783" width="1.7109375" style="7" customWidth="1"/>
    <col min="11784" max="11784" width="6.85546875" style="7" customWidth="1"/>
    <col min="11785" max="11785" width="29" style="7" customWidth="1"/>
    <col min="11786" max="11786" width="94.85546875" style="7" customWidth="1"/>
    <col min="11787" max="11787" width="8.85546875" style="7"/>
    <col min="11788" max="11788" width="14" style="7" customWidth="1"/>
    <col min="11789" max="12032" width="8.85546875" style="7"/>
    <col min="12033" max="12034" width="1.7109375" style="7" customWidth="1"/>
    <col min="12035" max="12036" width="8.85546875" style="7"/>
    <col min="12037" max="12037" width="9.28515625" style="7" bestFit="1" customWidth="1"/>
    <col min="12038" max="12038" width="4.7109375" style="7" customWidth="1"/>
    <col min="12039" max="12039" width="1.7109375" style="7" customWidth="1"/>
    <col min="12040" max="12040" width="6.85546875" style="7" customWidth="1"/>
    <col min="12041" max="12041" width="29" style="7" customWidth="1"/>
    <col min="12042" max="12042" width="94.85546875" style="7" customWidth="1"/>
    <col min="12043" max="12043" width="8.85546875" style="7"/>
    <col min="12044" max="12044" width="14" style="7" customWidth="1"/>
    <col min="12045" max="12288" width="8.85546875" style="7"/>
    <col min="12289" max="12290" width="1.7109375" style="7" customWidth="1"/>
    <col min="12291" max="12292" width="8.85546875" style="7"/>
    <col min="12293" max="12293" width="9.28515625" style="7" bestFit="1" customWidth="1"/>
    <col min="12294" max="12294" width="4.7109375" style="7" customWidth="1"/>
    <col min="12295" max="12295" width="1.7109375" style="7" customWidth="1"/>
    <col min="12296" max="12296" width="6.85546875" style="7" customWidth="1"/>
    <col min="12297" max="12297" width="29" style="7" customWidth="1"/>
    <col min="12298" max="12298" width="94.85546875" style="7" customWidth="1"/>
    <col min="12299" max="12299" width="8.85546875" style="7"/>
    <col min="12300" max="12300" width="14" style="7" customWidth="1"/>
    <col min="12301" max="12544" width="8.85546875" style="7"/>
    <col min="12545" max="12546" width="1.7109375" style="7" customWidth="1"/>
    <col min="12547" max="12548" width="8.85546875" style="7"/>
    <col min="12549" max="12549" width="9.28515625" style="7" bestFit="1" customWidth="1"/>
    <col min="12550" max="12550" width="4.7109375" style="7" customWidth="1"/>
    <col min="12551" max="12551" width="1.7109375" style="7" customWidth="1"/>
    <col min="12552" max="12552" width="6.85546875" style="7" customWidth="1"/>
    <col min="12553" max="12553" width="29" style="7" customWidth="1"/>
    <col min="12554" max="12554" width="94.85546875" style="7" customWidth="1"/>
    <col min="12555" max="12555" width="8.85546875" style="7"/>
    <col min="12556" max="12556" width="14" style="7" customWidth="1"/>
    <col min="12557" max="12800" width="8.85546875" style="7"/>
    <col min="12801" max="12802" width="1.7109375" style="7" customWidth="1"/>
    <col min="12803" max="12804" width="8.85546875" style="7"/>
    <col min="12805" max="12805" width="9.28515625" style="7" bestFit="1" customWidth="1"/>
    <col min="12806" max="12806" width="4.7109375" style="7" customWidth="1"/>
    <col min="12807" max="12807" width="1.7109375" style="7" customWidth="1"/>
    <col min="12808" max="12808" width="6.85546875" style="7" customWidth="1"/>
    <col min="12809" max="12809" width="29" style="7" customWidth="1"/>
    <col min="12810" max="12810" width="94.85546875" style="7" customWidth="1"/>
    <col min="12811" max="12811" width="8.85546875" style="7"/>
    <col min="12812" max="12812" width="14" style="7" customWidth="1"/>
    <col min="12813" max="13056" width="8.85546875" style="7"/>
    <col min="13057" max="13058" width="1.7109375" style="7" customWidth="1"/>
    <col min="13059" max="13060" width="8.85546875" style="7"/>
    <col min="13061" max="13061" width="9.28515625" style="7" bestFit="1" customWidth="1"/>
    <col min="13062" max="13062" width="4.7109375" style="7" customWidth="1"/>
    <col min="13063" max="13063" width="1.7109375" style="7" customWidth="1"/>
    <col min="13064" max="13064" width="6.85546875" style="7" customWidth="1"/>
    <col min="13065" max="13065" width="29" style="7" customWidth="1"/>
    <col min="13066" max="13066" width="94.85546875" style="7" customWidth="1"/>
    <col min="13067" max="13067" width="8.85546875" style="7"/>
    <col min="13068" max="13068" width="14" style="7" customWidth="1"/>
    <col min="13069" max="13312" width="8.85546875" style="7"/>
    <col min="13313" max="13314" width="1.7109375" style="7" customWidth="1"/>
    <col min="13315" max="13316" width="8.85546875" style="7"/>
    <col min="13317" max="13317" width="9.28515625" style="7" bestFit="1" customWidth="1"/>
    <col min="13318" max="13318" width="4.7109375" style="7" customWidth="1"/>
    <col min="13319" max="13319" width="1.7109375" style="7" customWidth="1"/>
    <col min="13320" max="13320" width="6.85546875" style="7" customWidth="1"/>
    <col min="13321" max="13321" width="29" style="7" customWidth="1"/>
    <col min="13322" max="13322" width="94.85546875" style="7" customWidth="1"/>
    <col min="13323" max="13323" width="8.85546875" style="7"/>
    <col min="13324" max="13324" width="14" style="7" customWidth="1"/>
    <col min="13325" max="13568" width="8.85546875" style="7"/>
    <col min="13569" max="13570" width="1.7109375" style="7" customWidth="1"/>
    <col min="13571" max="13572" width="8.85546875" style="7"/>
    <col min="13573" max="13573" width="9.28515625" style="7" bestFit="1" customWidth="1"/>
    <col min="13574" max="13574" width="4.7109375" style="7" customWidth="1"/>
    <col min="13575" max="13575" width="1.7109375" style="7" customWidth="1"/>
    <col min="13576" max="13576" width="6.85546875" style="7" customWidth="1"/>
    <col min="13577" max="13577" width="29" style="7" customWidth="1"/>
    <col min="13578" max="13578" width="94.85546875" style="7" customWidth="1"/>
    <col min="13579" max="13579" width="8.85546875" style="7"/>
    <col min="13580" max="13580" width="14" style="7" customWidth="1"/>
    <col min="13581" max="13824" width="8.85546875" style="7"/>
    <col min="13825" max="13826" width="1.7109375" style="7" customWidth="1"/>
    <col min="13827" max="13828" width="8.85546875" style="7"/>
    <col min="13829" max="13829" width="9.28515625" style="7" bestFit="1" customWidth="1"/>
    <col min="13830" max="13830" width="4.7109375" style="7" customWidth="1"/>
    <col min="13831" max="13831" width="1.7109375" style="7" customWidth="1"/>
    <col min="13832" max="13832" width="6.85546875" style="7" customWidth="1"/>
    <col min="13833" max="13833" width="29" style="7" customWidth="1"/>
    <col min="13834" max="13834" width="94.85546875" style="7" customWidth="1"/>
    <col min="13835" max="13835" width="8.85546875" style="7"/>
    <col min="13836" max="13836" width="14" style="7" customWidth="1"/>
    <col min="13837" max="14080" width="8.85546875" style="7"/>
    <col min="14081" max="14082" width="1.7109375" style="7" customWidth="1"/>
    <col min="14083" max="14084" width="8.85546875" style="7"/>
    <col min="14085" max="14085" width="9.28515625" style="7" bestFit="1" customWidth="1"/>
    <col min="14086" max="14086" width="4.7109375" style="7" customWidth="1"/>
    <col min="14087" max="14087" width="1.7109375" style="7" customWidth="1"/>
    <col min="14088" max="14088" width="6.85546875" style="7" customWidth="1"/>
    <col min="14089" max="14089" width="29" style="7" customWidth="1"/>
    <col min="14090" max="14090" width="94.85546875" style="7" customWidth="1"/>
    <col min="14091" max="14091" width="8.85546875" style="7"/>
    <col min="14092" max="14092" width="14" style="7" customWidth="1"/>
    <col min="14093" max="14336" width="8.85546875" style="7"/>
    <col min="14337" max="14338" width="1.7109375" style="7" customWidth="1"/>
    <col min="14339" max="14340" width="8.85546875" style="7"/>
    <col min="14341" max="14341" width="9.28515625" style="7" bestFit="1" customWidth="1"/>
    <col min="14342" max="14342" width="4.7109375" style="7" customWidth="1"/>
    <col min="14343" max="14343" width="1.7109375" style="7" customWidth="1"/>
    <col min="14344" max="14344" width="6.85546875" style="7" customWidth="1"/>
    <col min="14345" max="14345" width="29" style="7" customWidth="1"/>
    <col min="14346" max="14346" width="94.85546875" style="7" customWidth="1"/>
    <col min="14347" max="14347" width="8.85546875" style="7"/>
    <col min="14348" max="14348" width="14" style="7" customWidth="1"/>
    <col min="14349" max="14592" width="8.85546875" style="7"/>
    <col min="14593" max="14594" width="1.7109375" style="7" customWidth="1"/>
    <col min="14595" max="14596" width="8.85546875" style="7"/>
    <col min="14597" max="14597" width="9.28515625" style="7" bestFit="1" customWidth="1"/>
    <col min="14598" max="14598" width="4.7109375" style="7" customWidth="1"/>
    <col min="14599" max="14599" width="1.7109375" style="7" customWidth="1"/>
    <col min="14600" max="14600" width="6.85546875" style="7" customWidth="1"/>
    <col min="14601" max="14601" width="29" style="7" customWidth="1"/>
    <col min="14602" max="14602" width="94.85546875" style="7" customWidth="1"/>
    <col min="14603" max="14603" width="8.85546875" style="7"/>
    <col min="14604" max="14604" width="14" style="7" customWidth="1"/>
    <col min="14605" max="14848" width="8.85546875" style="7"/>
    <col min="14849" max="14850" width="1.7109375" style="7" customWidth="1"/>
    <col min="14851" max="14852" width="8.85546875" style="7"/>
    <col min="14853" max="14853" width="9.28515625" style="7" bestFit="1" customWidth="1"/>
    <col min="14854" max="14854" width="4.7109375" style="7" customWidth="1"/>
    <col min="14855" max="14855" width="1.7109375" style="7" customWidth="1"/>
    <col min="14856" max="14856" width="6.85546875" style="7" customWidth="1"/>
    <col min="14857" max="14857" width="29" style="7" customWidth="1"/>
    <col min="14858" max="14858" width="94.85546875" style="7" customWidth="1"/>
    <col min="14859" max="14859" width="8.85546875" style="7"/>
    <col min="14860" max="14860" width="14" style="7" customWidth="1"/>
    <col min="14861" max="15104" width="8.85546875" style="7"/>
    <col min="15105" max="15106" width="1.7109375" style="7" customWidth="1"/>
    <col min="15107" max="15108" width="8.85546875" style="7"/>
    <col min="15109" max="15109" width="9.28515625" style="7" bestFit="1" customWidth="1"/>
    <col min="15110" max="15110" width="4.7109375" style="7" customWidth="1"/>
    <col min="15111" max="15111" width="1.7109375" style="7" customWidth="1"/>
    <col min="15112" max="15112" width="6.85546875" style="7" customWidth="1"/>
    <col min="15113" max="15113" width="29" style="7" customWidth="1"/>
    <col min="15114" max="15114" width="94.85546875" style="7" customWidth="1"/>
    <col min="15115" max="15115" width="8.85546875" style="7"/>
    <col min="15116" max="15116" width="14" style="7" customWidth="1"/>
    <col min="15117" max="15360" width="8.85546875" style="7"/>
    <col min="15361" max="15362" width="1.7109375" style="7" customWidth="1"/>
    <col min="15363" max="15364" width="8.85546875" style="7"/>
    <col min="15365" max="15365" width="9.28515625" style="7" bestFit="1" customWidth="1"/>
    <col min="15366" max="15366" width="4.7109375" style="7" customWidth="1"/>
    <col min="15367" max="15367" width="1.7109375" style="7" customWidth="1"/>
    <col min="15368" max="15368" width="6.85546875" style="7" customWidth="1"/>
    <col min="15369" max="15369" width="29" style="7" customWidth="1"/>
    <col min="15370" max="15370" width="94.85546875" style="7" customWidth="1"/>
    <col min="15371" max="15371" width="8.85546875" style="7"/>
    <col min="15372" max="15372" width="14" style="7" customWidth="1"/>
    <col min="15373" max="15616" width="8.85546875" style="7"/>
    <col min="15617" max="15618" width="1.7109375" style="7" customWidth="1"/>
    <col min="15619" max="15620" width="8.85546875" style="7"/>
    <col min="15621" max="15621" width="9.28515625" style="7" bestFit="1" customWidth="1"/>
    <col min="15622" max="15622" width="4.7109375" style="7" customWidth="1"/>
    <col min="15623" max="15623" width="1.7109375" style="7" customWidth="1"/>
    <col min="15624" max="15624" width="6.85546875" style="7" customWidth="1"/>
    <col min="15625" max="15625" width="29" style="7" customWidth="1"/>
    <col min="15626" max="15626" width="94.85546875" style="7" customWidth="1"/>
    <col min="15627" max="15627" width="8.85546875" style="7"/>
    <col min="15628" max="15628" width="14" style="7" customWidth="1"/>
    <col min="15629" max="15872" width="8.85546875" style="7"/>
    <col min="15873" max="15874" width="1.7109375" style="7" customWidth="1"/>
    <col min="15875" max="15876" width="8.85546875" style="7"/>
    <col min="15877" max="15877" width="9.28515625" style="7" bestFit="1" customWidth="1"/>
    <col min="15878" max="15878" width="4.7109375" style="7" customWidth="1"/>
    <col min="15879" max="15879" width="1.7109375" style="7" customWidth="1"/>
    <col min="15880" max="15880" width="6.85546875" style="7" customWidth="1"/>
    <col min="15881" max="15881" width="29" style="7" customWidth="1"/>
    <col min="15882" max="15882" width="94.85546875" style="7" customWidth="1"/>
    <col min="15883" max="15883" width="8.85546875" style="7"/>
    <col min="15884" max="15884" width="14" style="7" customWidth="1"/>
    <col min="15885" max="16128" width="8.85546875" style="7"/>
    <col min="16129" max="16130" width="1.7109375" style="7" customWidth="1"/>
    <col min="16131" max="16132" width="8.85546875" style="7"/>
    <col min="16133" max="16133" width="9.28515625" style="7" bestFit="1" customWidth="1"/>
    <col min="16134" max="16134" width="4.7109375" style="7" customWidth="1"/>
    <col min="16135" max="16135" width="1.7109375" style="7" customWidth="1"/>
    <col min="16136" max="16136" width="6.85546875" style="7" customWidth="1"/>
    <col min="16137" max="16137" width="29" style="7" customWidth="1"/>
    <col min="16138" max="16138" width="94.85546875" style="7" customWidth="1"/>
    <col min="16139" max="16139" width="8.85546875" style="7"/>
    <col min="16140" max="16140" width="14" style="7" customWidth="1"/>
    <col min="16141" max="16384" width="8.85546875" style="7"/>
  </cols>
  <sheetData>
    <row r="1" spans="1:12" ht="6.75" customHeight="1" thickBot="1" x14ac:dyDescent="0.25"/>
    <row r="2" spans="1:12" ht="13.5" thickTop="1" x14ac:dyDescent="0.2">
      <c r="B2" s="44"/>
      <c r="C2" s="45">
        <v>4025</v>
      </c>
      <c r="D2" s="45"/>
      <c r="E2" s="45"/>
      <c r="F2" s="45"/>
      <c r="G2" s="46"/>
      <c r="H2" s="2" t="s">
        <v>17</v>
      </c>
      <c r="I2" s="3"/>
      <c r="J2" s="4"/>
      <c r="K2" s="5" t="s">
        <v>18</v>
      </c>
      <c r="L2" s="6">
        <v>4025</v>
      </c>
    </row>
    <row r="3" spans="1:12" x14ac:dyDescent="0.2">
      <c r="B3" s="47"/>
      <c r="C3" s="48" t="s">
        <v>95</v>
      </c>
      <c r="D3" s="269">
        <v>39105</v>
      </c>
      <c r="E3" s="269"/>
      <c r="F3" s="49"/>
      <c r="G3" s="50"/>
      <c r="H3" s="8" t="s">
        <v>19</v>
      </c>
      <c r="I3" s="9"/>
      <c r="J3" s="10"/>
      <c r="K3" s="10"/>
      <c r="L3" s="11" t="s">
        <v>20</v>
      </c>
    </row>
    <row r="4" spans="1:12" x14ac:dyDescent="0.2">
      <c r="B4" s="47"/>
      <c r="C4" s="48" t="s">
        <v>25</v>
      </c>
      <c r="D4" s="205" t="s">
        <v>26</v>
      </c>
      <c r="E4" s="52"/>
      <c r="F4" s="48"/>
      <c r="G4" s="53"/>
      <c r="H4" s="12" t="s">
        <v>21</v>
      </c>
      <c r="I4" s="13"/>
      <c r="J4" s="10"/>
      <c r="K4" s="10"/>
      <c r="L4" s="14">
        <v>1210</v>
      </c>
    </row>
    <row r="5" spans="1:12" ht="15" x14ac:dyDescent="0.2">
      <c r="B5" s="47"/>
      <c r="C5" s="48" t="s">
        <v>96</v>
      </c>
      <c r="D5" s="52" t="s">
        <v>24</v>
      </c>
      <c r="E5" s="52"/>
      <c r="F5" s="48"/>
      <c r="G5" s="53"/>
      <c r="H5" s="8"/>
      <c r="I5" s="10"/>
      <c r="J5" s="10"/>
      <c r="K5" s="15" t="s">
        <v>22</v>
      </c>
      <c r="L5" s="54">
        <f ca="1">TODAY()</f>
        <v>42576</v>
      </c>
    </row>
    <row r="6" spans="1:12" ht="15" x14ac:dyDescent="0.2">
      <c r="B6" s="47"/>
      <c r="C6" s="48" t="s">
        <v>97</v>
      </c>
      <c r="D6" s="52" t="s">
        <v>35</v>
      </c>
      <c r="E6" s="55"/>
      <c r="F6" s="48"/>
      <c r="G6" s="53"/>
      <c r="H6" s="8"/>
      <c r="I6" s="15" t="s">
        <v>23</v>
      </c>
      <c r="J6" s="17" t="s">
        <v>24</v>
      </c>
      <c r="K6" s="15" t="s">
        <v>25</v>
      </c>
      <c r="L6" s="18" t="s">
        <v>26</v>
      </c>
    </row>
    <row r="7" spans="1:12" ht="23.25" x14ac:dyDescent="0.45">
      <c r="B7" s="47"/>
      <c r="C7" s="48" t="s">
        <v>98</v>
      </c>
      <c r="D7" s="48"/>
      <c r="E7" s="204">
        <v>5000.25</v>
      </c>
      <c r="F7" s="48"/>
      <c r="G7" s="53"/>
      <c r="H7" s="8"/>
      <c r="I7" s="15" t="s">
        <v>25</v>
      </c>
      <c r="J7" s="19" t="s">
        <v>27</v>
      </c>
      <c r="K7" s="20"/>
      <c r="L7" s="21" t="s">
        <v>28</v>
      </c>
    </row>
    <row r="8" spans="1:12" x14ac:dyDescent="0.2">
      <c r="B8" s="47"/>
      <c r="C8" s="48" t="s">
        <v>99</v>
      </c>
      <c r="D8" s="48"/>
      <c r="E8" s="56"/>
      <c r="F8" s="48"/>
      <c r="G8" s="53"/>
      <c r="H8" s="8"/>
      <c r="I8" s="10"/>
      <c r="J8" s="10"/>
      <c r="K8" s="10"/>
      <c r="L8" s="22"/>
    </row>
    <row r="9" spans="1:12" x14ac:dyDescent="0.2">
      <c r="B9" s="47"/>
      <c r="C9" s="48" t="s">
        <v>100</v>
      </c>
      <c r="D9" s="48"/>
      <c r="E9" s="203">
        <f>SUM(E7:E8)</f>
        <v>5000.25</v>
      </c>
      <c r="F9" s="48"/>
      <c r="G9" s="53"/>
      <c r="H9" s="23" t="s">
        <v>29</v>
      </c>
      <c r="I9" s="24"/>
      <c r="J9" s="10"/>
      <c r="K9" s="10"/>
      <c r="L9" s="22"/>
    </row>
    <row r="10" spans="1:12" x14ac:dyDescent="0.2">
      <c r="B10" s="47"/>
      <c r="C10" s="48" t="s">
        <v>101</v>
      </c>
      <c r="D10" s="48"/>
      <c r="E10" s="203" t="str">
        <f>D4</f>
        <v>$158.70</v>
      </c>
      <c r="F10" s="48"/>
      <c r="G10" s="53"/>
      <c r="H10" s="8" t="s">
        <v>30</v>
      </c>
      <c r="I10" s="9"/>
      <c r="J10" s="10"/>
      <c r="K10" s="10"/>
      <c r="L10" s="22"/>
    </row>
    <row r="11" spans="1:12" x14ac:dyDescent="0.2">
      <c r="B11" s="47"/>
      <c r="C11" s="48" t="s">
        <v>102</v>
      </c>
      <c r="D11" s="48"/>
      <c r="E11" s="203">
        <f>E9-E10</f>
        <v>4841.55</v>
      </c>
      <c r="F11" s="48"/>
      <c r="G11" s="53"/>
      <c r="H11" s="12" t="s">
        <v>31</v>
      </c>
      <c r="I11" s="13"/>
      <c r="J11" s="10"/>
      <c r="K11" s="10"/>
      <c r="L11" s="22"/>
    </row>
    <row r="12" spans="1:12" ht="26.25" x14ac:dyDescent="0.5">
      <c r="B12" s="47"/>
      <c r="C12" s="48"/>
      <c r="D12" s="48"/>
      <c r="E12" s="48"/>
      <c r="F12" s="48"/>
      <c r="G12" s="57"/>
      <c r="H12" s="8"/>
      <c r="I12" s="25" t="s">
        <v>32</v>
      </c>
      <c r="J12" s="26" t="s">
        <v>33</v>
      </c>
      <c r="K12" s="27"/>
      <c r="L12" s="22"/>
    </row>
    <row r="13" spans="1:12" x14ac:dyDescent="0.2">
      <c r="B13" s="47"/>
      <c r="C13" s="48"/>
      <c r="D13" s="48"/>
      <c r="E13" s="48"/>
      <c r="F13" s="48"/>
      <c r="G13" s="57"/>
      <c r="H13" s="28" t="s">
        <v>34</v>
      </c>
      <c r="I13" s="29" t="s">
        <v>35</v>
      </c>
      <c r="J13" s="30"/>
      <c r="K13" s="10"/>
      <c r="L13" s="22"/>
    </row>
    <row r="14" spans="1:12" ht="15.75" thickBot="1" x14ac:dyDescent="0.25">
      <c r="B14" s="58"/>
      <c r="C14" s="59"/>
      <c r="D14" s="59"/>
      <c r="E14" s="59"/>
      <c r="F14" s="59"/>
      <c r="G14" s="60"/>
      <c r="H14" s="31"/>
      <c r="I14" s="32" t="s">
        <v>36</v>
      </c>
      <c r="J14" s="33"/>
      <c r="K14" s="33"/>
      <c r="L14" s="34"/>
    </row>
    <row r="16" spans="1:12" ht="12.75" customHeight="1" x14ac:dyDescent="0.25">
      <c r="A16" s="61" t="s">
        <v>103</v>
      </c>
      <c r="B16" s="62"/>
      <c r="C16" s="62"/>
      <c r="D16" s="62"/>
      <c r="E16" s="62"/>
      <c r="F16" s="62"/>
      <c r="G16" s="62"/>
      <c r="H16" s="63"/>
      <c r="I16" s="62"/>
    </row>
    <row r="17" spans="1:9" ht="30" x14ac:dyDescent="0.25">
      <c r="A17" s="61" t="s">
        <v>104</v>
      </c>
      <c r="B17" s="62"/>
      <c r="C17" s="62"/>
      <c r="D17" s="62"/>
      <c r="E17" s="62"/>
      <c r="F17" s="62"/>
      <c r="G17" s="62"/>
      <c r="H17" s="63"/>
      <c r="I17" s="62"/>
    </row>
  </sheetData>
  <mergeCells count="1">
    <mergeCell ref="D3:E3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0000FF"/>
  </sheetPr>
  <dimension ref="A1"/>
  <sheetViews>
    <sheetView workbookViewId="0"/>
  </sheetViews>
  <sheetFormatPr defaultColWidth="8.85546875" defaultRowHeight="12.75" x14ac:dyDescent="0.2"/>
  <cols>
    <col min="1" max="16384" width="8.85546875" style="7"/>
  </cols>
  <sheetData>
    <row r="1" spans="1:1" x14ac:dyDescent="0.2"/>
  </sheetData>
  <pageMargins left="0.75" right="0.75" top="1" bottom="1" header="0.5" footer="0.5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00FF"/>
  </sheetPr>
  <dimension ref="A1:B13"/>
  <sheetViews>
    <sheetView workbookViewId="0"/>
  </sheetViews>
  <sheetFormatPr defaultRowHeight="12.75" x14ac:dyDescent="0.2"/>
  <cols>
    <col min="1" max="1" width="3.5703125" style="7" customWidth="1"/>
    <col min="2" max="2" width="77.140625" style="7" customWidth="1"/>
    <col min="3" max="256" width="8.85546875" style="7"/>
    <col min="257" max="257" width="3.5703125" style="7" customWidth="1"/>
    <col min="258" max="258" width="77.140625" style="7" customWidth="1"/>
    <col min="259" max="512" width="8.85546875" style="7"/>
    <col min="513" max="513" width="3.5703125" style="7" customWidth="1"/>
    <col min="514" max="514" width="77.140625" style="7" customWidth="1"/>
    <col min="515" max="768" width="8.85546875" style="7"/>
    <col min="769" max="769" width="3.5703125" style="7" customWidth="1"/>
    <col min="770" max="770" width="77.140625" style="7" customWidth="1"/>
    <col min="771" max="1024" width="8.85546875" style="7"/>
    <col min="1025" max="1025" width="3.5703125" style="7" customWidth="1"/>
    <col min="1026" max="1026" width="77.140625" style="7" customWidth="1"/>
    <col min="1027" max="1280" width="8.85546875" style="7"/>
    <col min="1281" max="1281" width="3.5703125" style="7" customWidth="1"/>
    <col min="1282" max="1282" width="77.140625" style="7" customWidth="1"/>
    <col min="1283" max="1536" width="8.85546875" style="7"/>
    <col min="1537" max="1537" width="3.5703125" style="7" customWidth="1"/>
    <col min="1538" max="1538" width="77.140625" style="7" customWidth="1"/>
    <col min="1539" max="1792" width="8.85546875" style="7"/>
    <col min="1793" max="1793" width="3.5703125" style="7" customWidth="1"/>
    <col min="1794" max="1794" width="77.140625" style="7" customWidth="1"/>
    <col min="1795" max="2048" width="8.85546875" style="7"/>
    <col min="2049" max="2049" width="3.5703125" style="7" customWidth="1"/>
    <col min="2050" max="2050" width="77.140625" style="7" customWidth="1"/>
    <col min="2051" max="2304" width="8.85546875" style="7"/>
    <col min="2305" max="2305" width="3.5703125" style="7" customWidth="1"/>
    <col min="2306" max="2306" width="77.140625" style="7" customWidth="1"/>
    <col min="2307" max="2560" width="8.85546875" style="7"/>
    <col min="2561" max="2561" width="3.5703125" style="7" customWidth="1"/>
    <col min="2562" max="2562" width="77.140625" style="7" customWidth="1"/>
    <col min="2563" max="2816" width="8.85546875" style="7"/>
    <col min="2817" max="2817" width="3.5703125" style="7" customWidth="1"/>
    <col min="2818" max="2818" width="77.140625" style="7" customWidth="1"/>
    <col min="2819" max="3072" width="8.85546875" style="7"/>
    <col min="3073" max="3073" width="3.5703125" style="7" customWidth="1"/>
    <col min="3074" max="3074" width="77.140625" style="7" customWidth="1"/>
    <col min="3075" max="3328" width="8.85546875" style="7"/>
    <col min="3329" max="3329" width="3.5703125" style="7" customWidth="1"/>
    <col min="3330" max="3330" width="77.140625" style="7" customWidth="1"/>
    <col min="3331" max="3584" width="8.85546875" style="7"/>
    <col min="3585" max="3585" width="3.5703125" style="7" customWidth="1"/>
    <col min="3586" max="3586" width="77.140625" style="7" customWidth="1"/>
    <col min="3587" max="3840" width="8.85546875" style="7"/>
    <col min="3841" max="3841" width="3.5703125" style="7" customWidth="1"/>
    <col min="3842" max="3842" width="77.140625" style="7" customWidth="1"/>
    <col min="3843" max="4096" width="8.85546875" style="7"/>
    <col min="4097" max="4097" width="3.5703125" style="7" customWidth="1"/>
    <col min="4098" max="4098" width="77.140625" style="7" customWidth="1"/>
    <col min="4099" max="4352" width="8.85546875" style="7"/>
    <col min="4353" max="4353" width="3.5703125" style="7" customWidth="1"/>
    <col min="4354" max="4354" width="77.140625" style="7" customWidth="1"/>
    <col min="4355" max="4608" width="8.85546875" style="7"/>
    <col min="4609" max="4609" width="3.5703125" style="7" customWidth="1"/>
    <col min="4610" max="4610" width="77.140625" style="7" customWidth="1"/>
    <col min="4611" max="4864" width="8.85546875" style="7"/>
    <col min="4865" max="4865" width="3.5703125" style="7" customWidth="1"/>
    <col min="4866" max="4866" width="77.140625" style="7" customWidth="1"/>
    <col min="4867" max="5120" width="8.85546875" style="7"/>
    <col min="5121" max="5121" width="3.5703125" style="7" customWidth="1"/>
    <col min="5122" max="5122" width="77.140625" style="7" customWidth="1"/>
    <col min="5123" max="5376" width="8.85546875" style="7"/>
    <col min="5377" max="5377" width="3.5703125" style="7" customWidth="1"/>
    <col min="5378" max="5378" width="77.140625" style="7" customWidth="1"/>
    <col min="5379" max="5632" width="8.85546875" style="7"/>
    <col min="5633" max="5633" width="3.5703125" style="7" customWidth="1"/>
    <col min="5634" max="5634" width="77.140625" style="7" customWidth="1"/>
    <col min="5635" max="5888" width="8.85546875" style="7"/>
    <col min="5889" max="5889" width="3.5703125" style="7" customWidth="1"/>
    <col min="5890" max="5890" width="77.140625" style="7" customWidth="1"/>
    <col min="5891" max="6144" width="8.85546875" style="7"/>
    <col min="6145" max="6145" width="3.5703125" style="7" customWidth="1"/>
    <col min="6146" max="6146" width="77.140625" style="7" customWidth="1"/>
    <col min="6147" max="6400" width="8.85546875" style="7"/>
    <col min="6401" max="6401" width="3.5703125" style="7" customWidth="1"/>
    <col min="6402" max="6402" width="77.140625" style="7" customWidth="1"/>
    <col min="6403" max="6656" width="8.85546875" style="7"/>
    <col min="6657" max="6657" width="3.5703125" style="7" customWidth="1"/>
    <col min="6658" max="6658" width="77.140625" style="7" customWidth="1"/>
    <col min="6659" max="6912" width="8.85546875" style="7"/>
    <col min="6913" max="6913" width="3.5703125" style="7" customWidth="1"/>
    <col min="6914" max="6914" width="77.140625" style="7" customWidth="1"/>
    <col min="6915" max="7168" width="8.85546875" style="7"/>
    <col min="7169" max="7169" width="3.5703125" style="7" customWidth="1"/>
    <col min="7170" max="7170" width="77.140625" style="7" customWidth="1"/>
    <col min="7171" max="7424" width="8.85546875" style="7"/>
    <col min="7425" max="7425" width="3.5703125" style="7" customWidth="1"/>
    <col min="7426" max="7426" width="77.140625" style="7" customWidth="1"/>
    <col min="7427" max="7680" width="8.85546875" style="7"/>
    <col min="7681" max="7681" width="3.5703125" style="7" customWidth="1"/>
    <col min="7682" max="7682" width="77.140625" style="7" customWidth="1"/>
    <col min="7683" max="7936" width="8.85546875" style="7"/>
    <col min="7937" max="7937" width="3.5703125" style="7" customWidth="1"/>
    <col min="7938" max="7938" width="77.140625" style="7" customWidth="1"/>
    <col min="7939" max="8192" width="8.85546875" style="7"/>
    <col min="8193" max="8193" width="3.5703125" style="7" customWidth="1"/>
    <col min="8194" max="8194" width="77.140625" style="7" customWidth="1"/>
    <col min="8195" max="8448" width="8.85546875" style="7"/>
    <col min="8449" max="8449" width="3.5703125" style="7" customWidth="1"/>
    <col min="8450" max="8450" width="77.140625" style="7" customWidth="1"/>
    <col min="8451" max="8704" width="8.85546875" style="7"/>
    <col min="8705" max="8705" width="3.5703125" style="7" customWidth="1"/>
    <col min="8706" max="8706" width="77.140625" style="7" customWidth="1"/>
    <col min="8707" max="8960" width="8.85546875" style="7"/>
    <col min="8961" max="8961" width="3.5703125" style="7" customWidth="1"/>
    <col min="8962" max="8962" width="77.140625" style="7" customWidth="1"/>
    <col min="8963" max="9216" width="8.85546875" style="7"/>
    <col min="9217" max="9217" width="3.5703125" style="7" customWidth="1"/>
    <col min="9218" max="9218" width="77.140625" style="7" customWidth="1"/>
    <col min="9219" max="9472" width="8.85546875" style="7"/>
    <col min="9473" max="9473" width="3.5703125" style="7" customWidth="1"/>
    <col min="9474" max="9474" width="77.140625" style="7" customWidth="1"/>
    <col min="9475" max="9728" width="8.85546875" style="7"/>
    <col min="9729" max="9729" width="3.5703125" style="7" customWidth="1"/>
    <col min="9730" max="9730" width="77.140625" style="7" customWidth="1"/>
    <col min="9731" max="9984" width="8.85546875" style="7"/>
    <col min="9985" max="9985" width="3.5703125" style="7" customWidth="1"/>
    <col min="9986" max="9986" width="77.140625" style="7" customWidth="1"/>
    <col min="9987" max="10240" width="8.85546875" style="7"/>
    <col min="10241" max="10241" width="3.5703125" style="7" customWidth="1"/>
    <col min="10242" max="10242" width="77.140625" style="7" customWidth="1"/>
    <col min="10243" max="10496" width="8.85546875" style="7"/>
    <col min="10497" max="10497" width="3.5703125" style="7" customWidth="1"/>
    <col min="10498" max="10498" width="77.140625" style="7" customWidth="1"/>
    <col min="10499" max="10752" width="8.85546875" style="7"/>
    <col min="10753" max="10753" width="3.5703125" style="7" customWidth="1"/>
    <col min="10754" max="10754" width="77.140625" style="7" customWidth="1"/>
    <col min="10755" max="11008" width="8.85546875" style="7"/>
    <col min="11009" max="11009" width="3.5703125" style="7" customWidth="1"/>
    <col min="11010" max="11010" width="77.140625" style="7" customWidth="1"/>
    <col min="11011" max="11264" width="8.85546875" style="7"/>
    <col min="11265" max="11265" width="3.5703125" style="7" customWidth="1"/>
    <col min="11266" max="11266" width="77.140625" style="7" customWidth="1"/>
    <col min="11267" max="11520" width="8.85546875" style="7"/>
    <col min="11521" max="11521" width="3.5703125" style="7" customWidth="1"/>
    <col min="11522" max="11522" width="77.140625" style="7" customWidth="1"/>
    <col min="11523" max="11776" width="8.85546875" style="7"/>
    <col min="11777" max="11777" width="3.5703125" style="7" customWidth="1"/>
    <col min="11778" max="11778" width="77.140625" style="7" customWidth="1"/>
    <col min="11779" max="12032" width="8.85546875" style="7"/>
    <col min="12033" max="12033" width="3.5703125" style="7" customWidth="1"/>
    <col min="12034" max="12034" width="77.140625" style="7" customWidth="1"/>
    <col min="12035" max="12288" width="8.85546875" style="7"/>
    <col min="12289" max="12289" width="3.5703125" style="7" customWidth="1"/>
    <col min="12290" max="12290" width="77.140625" style="7" customWidth="1"/>
    <col min="12291" max="12544" width="8.85546875" style="7"/>
    <col min="12545" max="12545" width="3.5703125" style="7" customWidth="1"/>
    <col min="12546" max="12546" width="77.140625" style="7" customWidth="1"/>
    <col min="12547" max="12800" width="8.85546875" style="7"/>
    <col min="12801" max="12801" width="3.5703125" style="7" customWidth="1"/>
    <col min="12802" max="12802" width="77.140625" style="7" customWidth="1"/>
    <col min="12803" max="13056" width="8.85546875" style="7"/>
    <col min="13057" max="13057" width="3.5703125" style="7" customWidth="1"/>
    <col min="13058" max="13058" width="77.140625" style="7" customWidth="1"/>
    <col min="13059" max="13312" width="8.85546875" style="7"/>
    <col min="13313" max="13313" width="3.5703125" style="7" customWidth="1"/>
    <col min="13314" max="13314" width="77.140625" style="7" customWidth="1"/>
    <col min="13315" max="13568" width="8.85546875" style="7"/>
    <col min="13569" max="13569" width="3.5703125" style="7" customWidth="1"/>
    <col min="13570" max="13570" width="77.140625" style="7" customWidth="1"/>
    <col min="13571" max="13824" width="8.85546875" style="7"/>
    <col min="13825" max="13825" width="3.5703125" style="7" customWidth="1"/>
    <col min="13826" max="13826" width="77.140625" style="7" customWidth="1"/>
    <col min="13827" max="14080" width="8.85546875" style="7"/>
    <col min="14081" max="14081" width="3.5703125" style="7" customWidth="1"/>
    <col min="14082" max="14082" width="77.140625" style="7" customWidth="1"/>
    <col min="14083" max="14336" width="8.85546875" style="7"/>
    <col min="14337" max="14337" width="3.5703125" style="7" customWidth="1"/>
    <col min="14338" max="14338" width="77.140625" style="7" customWidth="1"/>
    <col min="14339" max="14592" width="8.85546875" style="7"/>
    <col min="14593" max="14593" width="3.5703125" style="7" customWidth="1"/>
    <col min="14594" max="14594" width="77.140625" style="7" customWidth="1"/>
    <col min="14595" max="14848" width="8.85546875" style="7"/>
    <col min="14849" max="14849" width="3.5703125" style="7" customWidth="1"/>
    <col min="14850" max="14850" width="77.140625" style="7" customWidth="1"/>
    <col min="14851" max="15104" width="8.85546875" style="7"/>
    <col min="15105" max="15105" width="3.5703125" style="7" customWidth="1"/>
    <col min="15106" max="15106" width="77.140625" style="7" customWidth="1"/>
    <col min="15107" max="15360" width="8.85546875" style="7"/>
    <col min="15361" max="15361" width="3.5703125" style="7" customWidth="1"/>
    <col min="15362" max="15362" width="77.140625" style="7" customWidth="1"/>
    <col min="15363" max="15616" width="8.85546875" style="7"/>
    <col min="15617" max="15617" width="3.5703125" style="7" customWidth="1"/>
    <col min="15618" max="15618" width="77.140625" style="7" customWidth="1"/>
    <col min="15619" max="15872" width="8.85546875" style="7"/>
    <col min="15873" max="15873" width="3.5703125" style="7" customWidth="1"/>
    <col min="15874" max="15874" width="77.140625" style="7" customWidth="1"/>
    <col min="15875" max="16128" width="8.85546875" style="7"/>
    <col min="16129" max="16129" width="3.5703125" style="7" customWidth="1"/>
    <col min="16130" max="16130" width="77.140625" style="7" customWidth="1"/>
    <col min="16131" max="16384" width="8.85546875" style="7"/>
  </cols>
  <sheetData>
    <row r="1" spans="1:2" x14ac:dyDescent="0.2">
      <c r="B1" s="64" t="s">
        <v>105</v>
      </c>
    </row>
    <row r="2" spans="1:2" x14ac:dyDescent="0.2">
      <c r="B2" s="65" t="s">
        <v>106</v>
      </c>
    </row>
    <row r="3" spans="1:2" x14ac:dyDescent="0.2">
      <c r="B3" s="66" t="s">
        <v>107</v>
      </c>
    </row>
    <row r="4" spans="1:2" x14ac:dyDescent="0.2">
      <c r="B4" s="67" t="s">
        <v>108</v>
      </c>
    </row>
    <row r="5" spans="1:2" x14ac:dyDescent="0.2">
      <c r="B5" s="65" t="s">
        <v>109</v>
      </c>
    </row>
    <row r="6" spans="1:2" x14ac:dyDescent="0.2">
      <c r="B6" s="66" t="s">
        <v>110</v>
      </c>
    </row>
    <row r="7" spans="1:2" x14ac:dyDescent="0.2">
      <c r="B7" s="65" t="s">
        <v>111</v>
      </c>
    </row>
    <row r="8" spans="1:2" x14ac:dyDescent="0.2">
      <c r="B8" s="66" t="s">
        <v>112</v>
      </c>
    </row>
    <row r="9" spans="1:2" x14ac:dyDescent="0.2">
      <c r="B9" s="65" t="s">
        <v>113</v>
      </c>
    </row>
    <row r="10" spans="1:2" x14ac:dyDescent="0.2">
      <c r="B10" s="66" t="s">
        <v>114</v>
      </c>
    </row>
    <row r="11" spans="1:2" x14ac:dyDescent="0.2">
      <c r="B11" s="67" t="s">
        <v>115</v>
      </c>
    </row>
    <row r="13" spans="1:2" x14ac:dyDescent="0.2"/>
  </sheetData>
  <pageMargins left="0.75" right="0.75" top="1" bottom="1" header="0.5" footer="0.5"/>
  <headerFooter alignWithMargin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00FF"/>
  </sheetPr>
  <dimension ref="A1:M63"/>
  <sheetViews>
    <sheetView zoomScale="130" zoomScaleNormal="130" workbookViewId="0">
      <selection activeCell="B10" sqref="B10"/>
    </sheetView>
  </sheetViews>
  <sheetFormatPr defaultRowHeight="15" x14ac:dyDescent="0.25"/>
  <cols>
    <col min="1" max="1" width="19.5703125" style="68" bestFit="1" customWidth="1"/>
    <col min="2" max="2" width="19.5703125" style="7" bestFit="1" customWidth="1"/>
    <col min="3" max="3" width="13.140625" style="7" customWidth="1"/>
    <col min="4" max="6" width="11.85546875" style="7" customWidth="1"/>
    <col min="7" max="7" width="6.28515625" style="7" customWidth="1"/>
    <col min="8" max="8" width="12.5703125" customWidth="1"/>
    <col min="10" max="10" width="17" customWidth="1"/>
    <col min="11" max="11" width="11.28515625" customWidth="1"/>
    <col min="13" max="13" width="15" customWidth="1"/>
    <col min="14" max="15" width="15" style="7" customWidth="1"/>
    <col min="16" max="256" width="8.85546875" style="7"/>
    <col min="257" max="257" width="32" style="7" customWidth="1"/>
    <col min="258" max="258" width="25.7109375" style="7" customWidth="1"/>
    <col min="259" max="262" width="11.85546875" style="7" customWidth="1"/>
    <col min="263" max="268" width="8.85546875" style="7"/>
    <col min="269" max="271" width="15" style="7" customWidth="1"/>
    <col min="272" max="512" width="8.85546875" style="7"/>
    <col min="513" max="513" width="32" style="7" customWidth="1"/>
    <col min="514" max="514" width="25.7109375" style="7" customWidth="1"/>
    <col min="515" max="518" width="11.85546875" style="7" customWidth="1"/>
    <col min="519" max="524" width="8.85546875" style="7"/>
    <col min="525" max="527" width="15" style="7" customWidth="1"/>
    <col min="528" max="768" width="8.85546875" style="7"/>
    <col min="769" max="769" width="32" style="7" customWidth="1"/>
    <col min="770" max="770" width="25.7109375" style="7" customWidth="1"/>
    <col min="771" max="774" width="11.85546875" style="7" customWidth="1"/>
    <col min="775" max="780" width="8.85546875" style="7"/>
    <col min="781" max="783" width="15" style="7" customWidth="1"/>
    <col min="784" max="1024" width="8.85546875" style="7"/>
    <col min="1025" max="1025" width="32" style="7" customWidth="1"/>
    <col min="1026" max="1026" width="25.7109375" style="7" customWidth="1"/>
    <col min="1027" max="1030" width="11.85546875" style="7" customWidth="1"/>
    <col min="1031" max="1036" width="8.85546875" style="7"/>
    <col min="1037" max="1039" width="15" style="7" customWidth="1"/>
    <col min="1040" max="1280" width="8.85546875" style="7"/>
    <col min="1281" max="1281" width="32" style="7" customWidth="1"/>
    <col min="1282" max="1282" width="25.7109375" style="7" customWidth="1"/>
    <col min="1283" max="1286" width="11.85546875" style="7" customWidth="1"/>
    <col min="1287" max="1292" width="8.85546875" style="7"/>
    <col min="1293" max="1295" width="15" style="7" customWidth="1"/>
    <col min="1296" max="1536" width="8.85546875" style="7"/>
    <col min="1537" max="1537" width="32" style="7" customWidth="1"/>
    <col min="1538" max="1538" width="25.7109375" style="7" customWidth="1"/>
    <col min="1539" max="1542" width="11.85546875" style="7" customWidth="1"/>
    <col min="1543" max="1548" width="8.85546875" style="7"/>
    <col min="1549" max="1551" width="15" style="7" customWidth="1"/>
    <col min="1552" max="1792" width="8.85546875" style="7"/>
    <col min="1793" max="1793" width="32" style="7" customWidth="1"/>
    <col min="1794" max="1794" width="25.7109375" style="7" customWidth="1"/>
    <col min="1795" max="1798" width="11.85546875" style="7" customWidth="1"/>
    <col min="1799" max="1804" width="8.85546875" style="7"/>
    <col min="1805" max="1807" width="15" style="7" customWidth="1"/>
    <col min="1808" max="2048" width="8.85546875" style="7"/>
    <col min="2049" max="2049" width="32" style="7" customWidth="1"/>
    <col min="2050" max="2050" width="25.7109375" style="7" customWidth="1"/>
    <col min="2051" max="2054" width="11.85546875" style="7" customWidth="1"/>
    <col min="2055" max="2060" width="8.85546875" style="7"/>
    <col min="2061" max="2063" width="15" style="7" customWidth="1"/>
    <col min="2064" max="2304" width="8.85546875" style="7"/>
    <col min="2305" max="2305" width="32" style="7" customWidth="1"/>
    <col min="2306" max="2306" width="25.7109375" style="7" customWidth="1"/>
    <col min="2307" max="2310" width="11.85546875" style="7" customWidth="1"/>
    <col min="2311" max="2316" width="8.85546875" style="7"/>
    <col min="2317" max="2319" width="15" style="7" customWidth="1"/>
    <col min="2320" max="2560" width="8.85546875" style="7"/>
    <col min="2561" max="2561" width="32" style="7" customWidth="1"/>
    <col min="2562" max="2562" width="25.7109375" style="7" customWidth="1"/>
    <col min="2563" max="2566" width="11.85546875" style="7" customWidth="1"/>
    <col min="2567" max="2572" width="8.85546875" style="7"/>
    <col min="2573" max="2575" width="15" style="7" customWidth="1"/>
    <col min="2576" max="2816" width="8.85546875" style="7"/>
    <col min="2817" max="2817" width="32" style="7" customWidth="1"/>
    <col min="2818" max="2818" width="25.7109375" style="7" customWidth="1"/>
    <col min="2819" max="2822" width="11.85546875" style="7" customWidth="1"/>
    <col min="2823" max="2828" width="8.85546875" style="7"/>
    <col min="2829" max="2831" width="15" style="7" customWidth="1"/>
    <col min="2832" max="3072" width="8.85546875" style="7"/>
    <col min="3073" max="3073" width="32" style="7" customWidth="1"/>
    <col min="3074" max="3074" width="25.7109375" style="7" customWidth="1"/>
    <col min="3075" max="3078" width="11.85546875" style="7" customWidth="1"/>
    <col min="3079" max="3084" width="8.85546875" style="7"/>
    <col min="3085" max="3087" width="15" style="7" customWidth="1"/>
    <col min="3088" max="3328" width="8.85546875" style="7"/>
    <col min="3329" max="3329" width="32" style="7" customWidth="1"/>
    <col min="3330" max="3330" width="25.7109375" style="7" customWidth="1"/>
    <col min="3331" max="3334" width="11.85546875" style="7" customWidth="1"/>
    <col min="3335" max="3340" width="8.85546875" style="7"/>
    <col min="3341" max="3343" width="15" style="7" customWidth="1"/>
    <col min="3344" max="3584" width="8.85546875" style="7"/>
    <col min="3585" max="3585" width="32" style="7" customWidth="1"/>
    <col min="3586" max="3586" width="25.7109375" style="7" customWidth="1"/>
    <col min="3587" max="3590" width="11.85546875" style="7" customWidth="1"/>
    <col min="3591" max="3596" width="8.85546875" style="7"/>
    <col min="3597" max="3599" width="15" style="7" customWidth="1"/>
    <col min="3600" max="3840" width="8.85546875" style="7"/>
    <col min="3841" max="3841" width="32" style="7" customWidth="1"/>
    <col min="3842" max="3842" width="25.7109375" style="7" customWidth="1"/>
    <col min="3843" max="3846" width="11.85546875" style="7" customWidth="1"/>
    <col min="3847" max="3852" width="8.85546875" style="7"/>
    <col min="3853" max="3855" width="15" style="7" customWidth="1"/>
    <col min="3856" max="4096" width="8.85546875" style="7"/>
    <col min="4097" max="4097" width="32" style="7" customWidth="1"/>
    <col min="4098" max="4098" width="25.7109375" style="7" customWidth="1"/>
    <col min="4099" max="4102" width="11.85546875" style="7" customWidth="1"/>
    <col min="4103" max="4108" width="8.85546875" style="7"/>
    <col min="4109" max="4111" width="15" style="7" customWidth="1"/>
    <col min="4112" max="4352" width="8.85546875" style="7"/>
    <col min="4353" max="4353" width="32" style="7" customWidth="1"/>
    <col min="4354" max="4354" width="25.7109375" style="7" customWidth="1"/>
    <col min="4355" max="4358" width="11.85546875" style="7" customWidth="1"/>
    <col min="4359" max="4364" width="8.85546875" style="7"/>
    <col min="4365" max="4367" width="15" style="7" customWidth="1"/>
    <col min="4368" max="4608" width="8.85546875" style="7"/>
    <col min="4609" max="4609" width="32" style="7" customWidth="1"/>
    <col min="4610" max="4610" width="25.7109375" style="7" customWidth="1"/>
    <col min="4611" max="4614" width="11.85546875" style="7" customWidth="1"/>
    <col min="4615" max="4620" width="8.85546875" style="7"/>
    <col min="4621" max="4623" width="15" style="7" customWidth="1"/>
    <col min="4624" max="4864" width="8.85546875" style="7"/>
    <col min="4865" max="4865" width="32" style="7" customWidth="1"/>
    <col min="4866" max="4866" width="25.7109375" style="7" customWidth="1"/>
    <col min="4867" max="4870" width="11.85546875" style="7" customWidth="1"/>
    <col min="4871" max="4876" width="8.85546875" style="7"/>
    <col min="4877" max="4879" width="15" style="7" customWidth="1"/>
    <col min="4880" max="5120" width="8.85546875" style="7"/>
    <col min="5121" max="5121" width="32" style="7" customWidth="1"/>
    <col min="5122" max="5122" width="25.7109375" style="7" customWidth="1"/>
    <col min="5123" max="5126" width="11.85546875" style="7" customWidth="1"/>
    <col min="5127" max="5132" width="8.85546875" style="7"/>
    <col min="5133" max="5135" width="15" style="7" customWidth="1"/>
    <col min="5136" max="5376" width="8.85546875" style="7"/>
    <col min="5377" max="5377" width="32" style="7" customWidth="1"/>
    <col min="5378" max="5378" width="25.7109375" style="7" customWidth="1"/>
    <col min="5379" max="5382" width="11.85546875" style="7" customWidth="1"/>
    <col min="5383" max="5388" width="8.85546875" style="7"/>
    <col min="5389" max="5391" width="15" style="7" customWidth="1"/>
    <col min="5392" max="5632" width="8.85546875" style="7"/>
    <col min="5633" max="5633" width="32" style="7" customWidth="1"/>
    <col min="5634" max="5634" width="25.7109375" style="7" customWidth="1"/>
    <col min="5635" max="5638" width="11.85546875" style="7" customWidth="1"/>
    <col min="5639" max="5644" width="8.85546875" style="7"/>
    <col min="5645" max="5647" width="15" style="7" customWidth="1"/>
    <col min="5648" max="5888" width="8.85546875" style="7"/>
    <col min="5889" max="5889" width="32" style="7" customWidth="1"/>
    <col min="5890" max="5890" width="25.7109375" style="7" customWidth="1"/>
    <col min="5891" max="5894" width="11.85546875" style="7" customWidth="1"/>
    <col min="5895" max="5900" width="8.85546875" style="7"/>
    <col min="5901" max="5903" width="15" style="7" customWidth="1"/>
    <col min="5904" max="6144" width="8.85546875" style="7"/>
    <col min="6145" max="6145" width="32" style="7" customWidth="1"/>
    <col min="6146" max="6146" width="25.7109375" style="7" customWidth="1"/>
    <col min="6147" max="6150" width="11.85546875" style="7" customWidth="1"/>
    <col min="6151" max="6156" width="8.85546875" style="7"/>
    <col min="6157" max="6159" width="15" style="7" customWidth="1"/>
    <col min="6160" max="6400" width="8.85546875" style="7"/>
    <col min="6401" max="6401" width="32" style="7" customWidth="1"/>
    <col min="6402" max="6402" width="25.7109375" style="7" customWidth="1"/>
    <col min="6403" max="6406" width="11.85546875" style="7" customWidth="1"/>
    <col min="6407" max="6412" width="8.85546875" style="7"/>
    <col min="6413" max="6415" width="15" style="7" customWidth="1"/>
    <col min="6416" max="6656" width="8.85546875" style="7"/>
    <col min="6657" max="6657" width="32" style="7" customWidth="1"/>
    <col min="6658" max="6658" width="25.7109375" style="7" customWidth="1"/>
    <col min="6659" max="6662" width="11.85546875" style="7" customWidth="1"/>
    <col min="6663" max="6668" width="8.85546875" style="7"/>
    <col min="6669" max="6671" width="15" style="7" customWidth="1"/>
    <col min="6672" max="6912" width="8.85546875" style="7"/>
    <col min="6913" max="6913" width="32" style="7" customWidth="1"/>
    <col min="6914" max="6914" width="25.7109375" style="7" customWidth="1"/>
    <col min="6915" max="6918" width="11.85546875" style="7" customWidth="1"/>
    <col min="6919" max="6924" width="8.85546875" style="7"/>
    <col min="6925" max="6927" width="15" style="7" customWidth="1"/>
    <col min="6928" max="7168" width="8.85546875" style="7"/>
    <col min="7169" max="7169" width="32" style="7" customWidth="1"/>
    <col min="7170" max="7170" width="25.7109375" style="7" customWidth="1"/>
    <col min="7171" max="7174" width="11.85546875" style="7" customWidth="1"/>
    <col min="7175" max="7180" width="8.85546875" style="7"/>
    <col min="7181" max="7183" width="15" style="7" customWidth="1"/>
    <col min="7184" max="7424" width="8.85546875" style="7"/>
    <col min="7425" max="7425" width="32" style="7" customWidth="1"/>
    <col min="7426" max="7426" width="25.7109375" style="7" customWidth="1"/>
    <col min="7427" max="7430" width="11.85546875" style="7" customWidth="1"/>
    <col min="7431" max="7436" width="8.85546875" style="7"/>
    <col min="7437" max="7439" width="15" style="7" customWidth="1"/>
    <col min="7440" max="7680" width="8.85546875" style="7"/>
    <col min="7681" max="7681" width="32" style="7" customWidth="1"/>
    <col min="7682" max="7682" width="25.7109375" style="7" customWidth="1"/>
    <col min="7683" max="7686" width="11.85546875" style="7" customWidth="1"/>
    <col min="7687" max="7692" width="8.85546875" style="7"/>
    <col min="7693" max="7695" width="15" style="7" customWidth="1"/>
    <col min="7696" max="7936" width="8.85546875" style="7"/>
    <col min="7937" max="7937" width="32" style="7" customWidth="1"/>
    <col min="7938" max="7938" width="25.7109375" style="7" customWidth="1"/>
    <col min="7939" max="7942" width="11.85546875" style="7" customWidth="1"/>
    <col min="7943" max="7948" width="8.85546875" style="7"/>
    <col min="7949" max="7951" width="15" style="7" customWidth="1"/>
    <col min="7952" max="8192" width="8.85546875" style="7"/>
    <col min="8193" max="8193" width="32" style="7" customWidth="1"/>
    <col min="8194" max="8194" width="25.7109375" style="7" customWidth="1"/>
    <col min="8195" max="8198" width="11.85546875" style="7" customWidth="1"/>
    <col min="8199" max="8204" width="8.85546875" style="7"/>
    <col min="8205" max="8207" width="15" style="7" customWidth="1"/>
    <col min="8208" max="8448" width="8.85546875" style="7"/>
    <col min="8449" max="8449" width="32" style="7" customWidth="1"/>
    <col min="8450" max="8450" width="25.7109375" style="7" customWidth="1"/>
    <col min="8451" max="8454" width="11.85546875" style="7" customWidth="1"/>
    <col min="8455" max="8460" width="8.85546875" style="7"/>
    <col min="8461" max="8463" width="15" style="7" customWidth="1"/>
    <col min="8464" max="8704" width="8.85546875" style="7"/>
    <col min="8705" max="8705" width="32" style="7" customWidth="1"/>
    <col min="8706" max="8706" width="25.7109375" style="7" customWidth="1"/>
    <col min="8707" max="8710" width="11.85546875" style="7" customWidth="1"/>
    <col min="8711" max="8716" width="8.85546875" style="7"/>
    <col min="8717" max="8719" width="15" style="7" customWidth="1"/>
    <col min="8720" max="8960" width="8.85546875" style="7"/>
    <col min="8961" max="8961" width="32" style="7" customWidth="1"/>
    <col min="8962" max="8962" width="25.7109375" style="7" customWidth="1"/>
    <col min="8963" max="8966" width="11.85546875" style="7" customWidth="1"/>
    <col min="8967" max="8972" width="8.85546875" style="7"/>
    <col min="8973" max="8975" width="15" style="7" customWidth="1"/>
    <col min="8976" max="9216" width="8.85546875" style="7"/>
    <col min="9217" max="9217" width="32" style="7" customWidth="1"/>
    <col min="9218" max="9218" width="25.7109375" style="7" customWidth="1"/>
    <col min="9219" max="9222" width="11.85546875" style="7" customWidth="1"/>
    <col min="9223" max="9228" width="8.85546875" style="7"/>
    <col min="9229" max="9231" width="15" style="7" customWidth="1"/>
    <col min="9232" max="9472" width="8.85546875" style="7"/>
    <col min="9473" max="9473" width="32" style="7" customWidth="1"/>
    <col min="9474" max="9474" width="25.7109375" style="7" customWidth="1"/>
    <col min="9475" max="9478" width="11.85546875" style="7" customWidth="1"/>
    <col min="9479" max="9484" width="8.85546875" style="7"/>
    <col min="9485" max="9487" width="15" style="7" customWidth="1"/>
    <col min="9488" max="9728" width="8.85546875" style="7"/>
    <col min="9729" max="9729" width="32" style="7" customWidth="1"/>
    <col min="9730" max="9730" width="25.7109375" style="7" customWidth="1"/>
    <col min="9731" max="9734" width="11.85546875" style="7" customWidth="1"/>
    <col min="9735" max="9740" width="8.85546875" style="7"/>
    <col min="9741" max="9743" width="15" style="7" customWidth="1"/>
    <col min="9744" max="9984" width="8.85546875" style="7"/>
    <col min="9985" max="9985" width="32" style="7" customWidth="1"/>
    <col min="9986" max="9986" width="25.7109375" style="7" customWidth="1"/>
    <col min="9987" max="9990" width="11.85546875" style="7" customWidth="1"/>
    <col min="9991" max="9996" width="8.85546875" style="7"/>
    <col min="9997" max="9999" width="15" style="7" customWidth="1"/>
    <col min="10000" max="10240" width="8.85546875" style="7"/>
    <col min="10241" max="10241" width="32" style="7" customWidth="1"/>
    <col min="10242" max="10242" width="25.7109375" style="7" customWidth="1"/>
    <col min="10243" max="10246" width="11.85546875" style="7" customWidth="1"/>
    <col min="10247" max="10252" width="8.85546875" style="7"/>
    <col min="10253" max="10255" width="15" style="7" customWidth="1"/>
    <col min="10256" max="10496" width="8.85546875" style="7"/>
    <col min="10497" max="10497" width="32" style="7" customWidth="1"/>
    <col min="10498" max="10498" width="25.7109375" style="7" customWidth="1"/>
    <col min="10499" max="10502" width="11.85546875" style="7" customWidth="1"/>
    <col min="10503" max="10508" width="8.85546875" style="7"/>
    <col min="10509" max="10511" width="15" style="7" customWidth="1"/>
    <col min="10512" max="10752" width="8.85546875" style="7"/>
    <col min="10753" max="10753" width="32" style="7" customWidth="1"/>
    <col min="10754" max="10754" width="25.7109375" style="7" customWidth="1"/>
    <col min="10755" max="10758" width="11.85546875" style="7" customWidth="1"/>
    <col min="10759" max="10764" width="8.85546875" style="7"/>
    <col min="10765" max="10767" width="15" style="7" customWidth="1"/>
    <col min="10768" max="11008" width="8.85546875" style="7"/>
    <col min="11009" max="11009" width="32" style="7" customWidth="1"/>
    <col min="11010" max="11010" width="25.7109375" style="7" customWidth="1"/>
    <col min="11011" max="11014" width="11.85546875" style="7" customWidth="1"/>
    <col min="11015" max="11020" width="8.85546875" style="7"/>
    <col min="11021" max="11023" width="15" style="7" customWidth="1"/>
    <col min="11024" max="11264" width="8.85546875" style="7"/>
    <col min="11265" max="11265" width="32" style="7" customWidth="1"/>
    <col min="11266" max="11266" width="25.7109375" style="7" customWidth="1"/>
    <col min="11267" max="11270" width="11.85546875" style="7" customWidth="1"/>
    <col min="11271" max="11276" width="8.85546875" style="7"/>
    <col min="11277" max="11279" width="15" style="7" customWidth="1"/>
    <col min="11280" max="11520" width="8.85546875" style="7"/>
    <col min="11521" max="11521" width="32" style="7" customWidth="1"/>
    <col min="11522" max="11522" width="25.7109375" style="7" customWidth="1"/>
    <col min="11523" max="11526" width="11.85546875" style="7" customWidth="1"/>
    <col min="11527" max="11532" width="8.85546875" style="7"/>
    <col min="11533" max="11535" width="15" style="7" customWidth="1"/>
    <col min="11536" max="11776" width="8.85546875" style="7"/>
    <col min="11777" max="11777" width="32" style="7" customWidth="1"/>
    <col min="11778" max="11778" width="25.7109375" style="7" customWidth="1"/>
    <col min="11779" max="11782" width="11.85546875" style="7" customWidth="1"/>
    <col min="11783" max="11788" width="8.85546875" style="7"/>
    <col min="11789" max="11791" width="15" style="7" customWidth="1"/>
    <col min="11792" max="12032" width="8.85546875" style="7"/>
    <col min="12033" max="12033" width="32" style="7" customWidth="1"/>
    <col min="12034" max="12034" width="25.7109375" style="7" customWidth="1"/>
    <col min="12035" max="12038" width="11.85546875" style="7" customWidth="1"/>
    <col min="12039" max="12044" width="8.85546875" style="7"/>
    <col min="12045" max="12047" width="15" style="7" customWidth="1"/>
    <col min="12048" max="12288" width="8.85546875" style="7"/>
    <col min="12289" max="12289" width="32" style="7" customWidth="1"/>
    <col min="12290" max="12290" width="25.7109375" style="7" customWidth="1"/>
    <col min="12291" max="12294" width="11.85546875" style="7" customWidth="1"/>
    <col min="12295" max="12300" width="8.85546875" style="7"/>
    <col min="12301" max="12303" width="15" style="7" customWidth="1"/>
    <col min="12304" max="12544" width="8.85546875" style="7"/>
    <col min="12545" max="12545" width="32" style="7" customWidth="1"/>
    <col min="12546" max="12546" width="25.7109375" style="7" customWidth="1"/>
    <col min="12547" max="12550" width="11.85546875" style="7" customWidth="1"/>
    <col min="12551" max="12556" width="8.85546875" style="7"/>
    <col min="12557" max="12559" width="15" style="7" customWidth="1"/>
    <col min="12560" max="12800" width="8.85546875" style="7"/>
    <col min="12801" max="12801" width="32" style="7" customWidth="1"/>
    <col min="12802" max="12802" width="25.7109375" style="7" customWidth="1"/>
    <col min="12803" max="12806" width="11.85546875" style="7" customWidth="1"/>
    <col min="12807" max="12812" width="8.85546875" style="7"/>
    <col min="12813" max="12815" width="15" style="7" customWidth="1"/>
    <col min="12816" max="13056" width="8.85546875" style="7"/>
    <col min="13057" max="13057" width="32" style="7" customWidth="1"/>
    <col min="13058" max="13058" width="25.7109375" style="7" customWidth="1"/>
    <col min="13059" max="13062" width="11.85546875" style="7" customWidth="1"/>
    <col min="13063" max="13068" width="8.85546875" style="7"/>
    <col min="13069" max="13071" width="15" style="7" customWidth="1"/>
    <col min="13072" max="13312" width="8.85546875" style="7"/>
    <col min="13313" max="13313" width="32" style="7" customWidth="1"/>
    <col min="13314" max="13314" width="25.7109375" style="7" customWidth="1"/>
    <col min="13315" max="13318" width="11.85546875" style="7" customWidth="1"/>
    <col min="13319" max="13324" width="8.85546875" style="7"/>
    <col min="13325" max="13327" width="15" style="7" customWidth="1"/>
    <col min="13328" max="13568" width="8.85546875" style="7"/>
    <col min="13569" max="13569" width="32" style="7" customWidth="1"/>
    <col min="13570" max="13570" width="25.7109375" style="7" customWidth="1"/>
    <col min="13571" max="13574" width="11.85546875" style="7" customWidth="1"/>
    <col min="13575" max="13580" width="8.85546875" style="7"/>
    <col min="13581" max="13583" width="15" style="7" customWidth="1"/>
    <col min="13584" max="13824" width="8.85546875" style="7"/>
    <col min="13825" max="13825" width="32" style="7" customWidth="1"/>
    <col min="13826" max="13826" width="25.7109375" style="7" customWidth="1"/>
    <col min="13827" max="13830" width="11.85546875" style="7" customWidth="1"/>
    <col min="13831" max="13836" width="8.85546875" style="7"/>
    <col min="13837" max="13839" width="15" style="7" customWidth="1"/>
    <col min="13840" max="14080" width="8.85546875" style="7"/>
    <col min="14081" max="14081" width="32" style="7" customWidth="1"/>
    <col min="14082" max="14082" width="25.7109375" style="7" customWidth="1"/>
    <col min="14083" max="14086" width="11.85546875" style="7" customWidth="1"/>
    <col min="14087" max="14092" width="8.85546875" style="7"/>
    <col min="14093" max="14095" width="15" style="7" customWidth="1"/>
    <col min="14096" max="14336" width="8.85546875" style="7"/>
    <col min="14337" max="14337" width="32" style="7" customWidth="1"/>
    <col min="14338" max="14338" width="25.7109375" style="7" customWidth="1"/>
    <col min="14339" max="14342" width="11.85546875" style="7" customWidth="1"/>
    <col min="14343" max="14348" width="8.85546875" style="7"/>
    <col min="14349" max="14351" width="15" style="7" customWidth="1"/>
    <col min="14352" max="14592" width="8.85546875" style="7"/>
    <col min="14593" max="14593" width="32" style="7" customWidth="1"/>
    <col min="14594" max="14594" width="25.7109375" style="7" customWidth="1"/>
    <col min="14595" max="14598" width="11.85546875" style="7" customWidth="1"/>
    <col min="14599" max="14604" width="8.85546875" style="7"/>
    <col min="14605" max="14607" width="15" style="7" customWidth="1"/>
    <col min="14608" max="14848" width="8.85546875" style="7"/>
    <col min="14849" max="14849" width="32" style="7" customWidth="1"/>
    <col min="14850" max="14850" width="25.7109375" style="7" customWidth="1"/>
    <col min="14851" max="14854" width="11.85546875" style="7" customWidth="1"/>
    <col min="14855" max="14860" width="8.85546875" style="7"/>
    <col min="14861" max="14863" width="15" style="7" customWidth="1"/>
    <col min="14864" max="15104" width="8.85546875" style="7"/>
    <col min="15105" max="15105" width="32" style="7" customWidth="1"/>
    <col min="15106" max="15106" width="25.7109375" style="7" customWidth="1"/>
    <col min="15107" max="15110" width="11.85546875" style="7" customWidth="1"/>
    <col min="15111" max="15116" width="8.85546875" style="7"/>
    <col min="15117" max="15119" width="15" style="7" customWidth="1"/>
    <col min="15120" max="15360" width="8.85546875" style="7"/>
    <col min="15361" max="15361" width="32" style="7" customWidth="1"/>
    <col min="15362" max="15362" width="25.7109375" style="7" customWidth="1"/>
    <col min="15363" max="15366" width="11.85546875" style="7" customWidth="1"/>
    <col min="15367" max="15372" width="8.85546875" style="7"/>
    <col min="15373" max="15375" width="15" style="7" customWidth="1"/>
    <col min="15376" max="15616" width="8.85546875" style="7"/>
    <col min="15617" max="15617" width="32" style="7" customWidth="1"/>
    <col min="15618" max="15618" width="25.7109375" style="7" customWidth="1"/>
    <col min="15619" max="15622" width="11.85546875" style="7" customWidth="1"/>
    <col min="15623" max="15628" width="8.85546875" style="7"/>
    <col min="15629" max="15631" width="15" style="7" customWidth="1"/>
    <col min="15632" max="15872" width="8.85546875" style="7"/>
    <col min="15873" max="15873" width="32" style="7" customWidth="1"/>
    <col min="15874" max="15874" width="25.7109375" style="7" customWidth="1"/>
    <col min="15875" max="15878" width="11.85546875" style="7" customWidth="1"/>
    <col min="15879" max="15884" width="8.85546875" style="7"/>
    <col min="15885" max="15887" width="15" style="7" customWidth="1"/>
    <col min="15888" max="16128" width="8.85546875" style="7"/>
    <col min="16129" max="16129" width="32" style="7" customWidth="1"/>
    <col min="16130" max="16130" width="25.7109375" style="7" customWidth="1"/>
    <col min="16131" max="16134" width="11.85546875" style="7" customWidth="1"/>
    <col min="16135" max="16140" width="8.85546875" style="7"/>
    <col min="16141" max="16143" width="15" style="7" customWidth="1"/>
    <col min="16144" max="16384" width="8.85546875" style="7"/>
  </cols>
  <sheetData>
    <row r="1" spans="1:6" s="7" customFormat="1" ht="39" thickBot="1" x14ac:dyDescent="0.25">
      <c r="A1" s="98" t="s">
        <v>134</v>
      </c>
      <c r="B1" s="69" t="s">
        <v>116</v>
      </c>
      <c r="C1" s="69" t="s">
        <v>117</v>
      </c>
      <c r="D1" s="69" t="s">
        <v>119</v>
      </c>
    </row>
    <row r="2" spans="1:6" s="7" customFormat="1" ht="12.75" x14ac:dyDescent="0.2">
      <c r="A2" s="97">
        <v>0</v>
      </c>
      <c r="B2" s="70" t="s">
        <v>120</v>
      </c>
      <c r="C2" s="71">
        <v>12</v>
      </c>
      <c r="D2" s="71">
        <v>0.2</v>
      </c>
    </row>
    <row r="3" spans="1:6" s="7" customFormat="1" ht="12.75" x14ac:dyDescent="0.2">
      <c r="A3" s="97">
        <v>500</v>
      </c>
      <c r="B3" s="72" t="s">
        <v>121</v>
      </c>
      <c r="C3" s="73">
        <v>7.5</v>
      </c>
      <c r="D3" s="73">
        <v>0.2</v>
      </c>
    </row>
    <row r="4" spans="1:6" s="7" customFormat="1" ht="12.75" x14ac:dyDescent="0.2">
      <c r="A4" s="97">
        <v>2000</v>
      </c>
      <c r="B4" s="72" t="s">
        <v>122</v>
      </c>
      <c r="C4" s="73">
        <v>5</v>
      </c>
      <c r="D4" s="73">
        <v>0.1</v>
      </c>
    </row>
    <row r="5" spans="1:6" s="7" customFormat="1" ht="12.75" x14ac:dyDescent="0.2">
      <c r="A5" s="97">
        <v>5000</v>
      </c>
      <c r="B5" s="72" t="s">
        <v>123</v>
      </c>
      <c r="C5" s="73">
        <v>0</v>
      </c>
      <c r="D5" s="73">
        <v>0</v>
      </c>
    </row>
    <row r="6" spans="1:6" customFormat="1" x14ac:dyDescent="0.25">
      <c r="F6" s="90"/>
    </row>
    <row r="7" spans="1:6" s="7" customFormat="1" x14ac:dyDescent="0.25">
      <c r="A7" s="93" t="s">
        <v>135</v>
      </c>
      <c r="B7" s="93"/>
      <c r="C7" s="93"/>
      <c r="D7" s="93"/>
      <c r="E7"/>
    </row>
    <row r="8" spans="1:6" s="7" customFormat="1" x14ac:dyDescent="0.25">
      <c r="A8" s="100" t="s">
        <v>116</v>
      </c>
      <c r="B8" s="101">
        <v>833</v>
      </c>
    </row>
    <row r="9" spans="1:6" s="7" customFormat="1" x14ac:dyDescent="0.25">
      <c r="A9" s="74" t="s">
        <v>133</v>
      </c>
      <c r="B9" s="94">
        <v>38</v>
      </c>
    </row>
    <row r="10" spans="1:6" s="7" customFormat="1" x14ac:dyDescent="0.25">
      <c r="A10" s="74" t="s">
        <v>131</v>
      </c>
      <c r="B10" s="99"/>
      <c r="C10" s="7" t="s">
        <v>132</v>
      </c>
    </row>
    <row r="11" spans="1:6" s="7" customFormat="1" x14ac:dyDescent="0.25">
      <c r="A11"/>
      <c r="B11"/>
    </row>
    <row r="12" spans="1:6" s="7" customFormat="1" x14ac:dyDescent="0.25">
      <c r="A12" s="74" t="s">
        <v>116</v>
      </c>
      <c r="B12" s="96">
        <v>3149</v>
      </c>
    </row>
    <row r="13" spans="1:6" s="7" customFormat="1" x14ac:dyDescent="0.25">
      <c r="A13" s="74" t="s">
        <v>133</v>
      </c>
      <c r="B13" s="92">
        <v>64</v>
      </c>
    </row>
    <row r="14" spans="1:6" s="7" customFormat="1" x14ac:dyDescent="0.25">
      <c r="A14" s="74" t="s">
        <v>131</v>
      </c>
      <c r="B14" s="99"/>
      <c r="C14" s="7" t="s">
        <v>132</v>
      </c>
    </row>
    <row r="16" spans="1:6" s="7" customFormat="1" x14ac:dyDescent="0.25">
      <c r="A16" s="74" t="s">
        <v>116</v>
      </c>
      <c r="B16" s="96">
        <v>9522</v>
      </c>
    </row>
    <row r="17" spans="1:3" s="7" customFormat="1" x14ac:dyDescent="0.25">
      <c r="A17" s="74" t="s">
        <v>133</v>
      </c>
      <c r="B17" s="92">
        <v>500</v>
      </c>
    </row>
    <row r="18" spans="1:3" s="7" customFormat="1" x14ac:dyDescent="0.25">
      <c r="A18" s="74" t="s">
        <v>131</v>
      </c>
      <c r="B18" s="99"/>
      <c r="C18" s="7" t="s">
        <v>132</v>
      </c>
    </row>
    <row r="20" spans="1:3" s="7" customFormat="1" x14ac:dyDescent="0.25">
      <c r="A20" s="74" t="s">
        <v>116</v>
      </c>
      <c r="B20" s="96">
        <v>50.25</v>
      </c>
    </row>
    <row r="21" spans="1:3" s="7" customFormat="1" x14ac:dyDescent="0.25">
      <c r="A21" s="74" t="s">
        <v>133</v>
      </c>
      <c r="B21" s="92">
        <v>17</v>
      </c>
    </row>
    <row r="22" spans="1:3" s="7" customFormat="1" x14ac:dyDescent="0.25">
      <c r="A22" s="74" t="s">
        <v>131</v>
      </c>
      <c r="B22" s="99"/>
      <c r="C22" s="7" t="s">
        <v>132</v>
      </c>
    </row>
    <row r="23" spans="1:3" s="7" customFormat="1" ht="12.75" x14ac:dyDescent="0.2"/>
    <row r="24" spans="1:3" s="7" customFormat="1" ht="12.75" x14ac:dyDescent="0.2"/>
    <row r="25" spans="1:3" s="7" customFormat="1" ht="12.75" x14ac:dyDescent="0.2"/>
    <row r="26" spans="1:3" s="7" customFormat="1" ht="12.75" x14ac:dyDescent="0.2"/>
    <row r="27" spans="1:3" s="7" customFormat="1" ht="12.75" x14ac:dyDescent="0.2"/>
    <row r="52" spans="1:5" s="7" customFormat="1" x14ac:dyDescent="0.25">
      <c r="A52"/>
      <c r="B52"/>
      <c r="C52"/>
      <c r="D52"/>
      <c r="E52"/>
    </row>
    <row r="53" spans="1:5" s="7" customFormat="1" x14ac:dyDescent="0.25">
      <c r="A53"/>
      <c r="B53"/>
      <c r="C53"/>
      <c r="D53"/>
      <c r="E53"/>
    </row>
    <row r="54" spans="1:5" s="7" customFormat="1" x14ac:dyDescent="0.25">
      <c r="A54"/>
      <c r="B54"/>
      <c r="C54"/>
      <c r="D54"/>
      <c r="E54"/>
    </row>
    <row r="55" spans="1:5" s="7" customFormat="1" x14ac:dyDescent="0.25">
      <c r="A55"/>
      <c r="B55"/>
      <c r="C55"/>
      <c r="D55"/>
      <c r="E55"/>
    </row>
    <row r="56" spans="1:5" s="7" customFormat="1" x14ac:dyDescent="0.25">
      <c r="A56"/>
      <c r="B56"/>
      <c r="C56"/>
      <c r="D56"/>
      <c r="E56"/>
    </row>
    <row r="57" spans="1:5" s="7" customFormat="1" x14ac:dyDescent="0.25">
      <c r="A57"/>
      <c r="B57"/>
      <c r="C57"/>
      <c r="D57"/>
      <c r="E57"/>
    </row>
    <row r="58" spans="1:5" s="7" customFormat="1" x14ac:dyDescent="0.25">
      <c r="A58"/>
      <c r="B58"/>
      <c r="C58"/>
      <c r="D58"/>
      <c r="E58"/>
    </row>
    <row r="59" spans="1:5" s="7" customFormat="1" x14ac:dyDescent="0.25">
      <c r="A59"/>
      <c r="B59"/>
      <c r="C59"/>
      <c r="D59"/>
      <c r="E59"/>
    </row>
    <row r="60" spans="1:5" s="7" customFormat="1" x14ac:dyDescent="0.25">
      <c r="A60"/>
      <c r="B60"/>
      <c r="C60"/>
      <c r="D60"/>
      <c r="E60"/>
    </row>
    <row r="61" spans="1:5" s="7" customFormat="1" x14ac:dyDescent="0.25">
      <c r="A61"/>
      <c r="B61"/>
      <c r="C61"/>
      <c r="D61"/>
      <c r="E61"/>
    </row>
    <row r="62" spans="1:5" s="7" customFormat="1" ht="12.75" x14ac:dyDescent="0.2">
      <c r="A62" s="68"/>
      <c r="E62" s="75"/>
    </row>
    <row r="63" spans="1:5" s="7" customFormat="1" ht="12.75" x14ac:dyDescent="0.2">
      <c r="A63" s="68"/>
      <c r="E63" s="75"/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</sheetPr>
  <dimension ref="A1:M63"/>
  <sheetViews>
    <sheetView workbookViewId="0">
      <selection activeCell="D28" sqref="D28"/>
    </sheetView>
  </sheetViews>
  <sheetFormatPr defaultRowHeight="15" x14ac:dyDescent="0.25"/>
  <cols>
    <col min="1" max="1" width="19.5703125" style="68" bestFit="1" customWidth="1"/>
    <col min="2" max="2" width="19.5703125" style="7" bestFit="1" customWidth="1"/>
    <col min="3" max="3" width="13.140625" style="7" customWidth="1"/>
    <col min="4" max="6" width="11.85546875" style="7" customWidth="1"/>
    <col min="7" max="7" width="6.28515625" style="7" customWidth="1"/>
    <col min="8" max="8" width="12.5703125" customWidth="1"/>
    <col min="10" max="10" width="17" customWidth="1"/>
    <col min="11" max="11" width="11.28515625" customWidth="1"/>
    <col min="13" max="13" width="15" customWidth="1"/>
    <col min="14" max="15" width="15" style="7" customWidth="1"/>
    <col min="16" max="256" width="8.85546875" style="7"/>
    <col min="257" max="257" width="32" style="7" customWidth="1"/>
    <col min="258" max="258" width="25.7109375" style="7" customWidth="1"/>
    <col min="259" max="262" width="11.85546875" style="7" customWidth="1"/>
    <col min="263" max="268" width="8.85546875" style="7"/>
    <col min="269" max="271" width="15" style="7" customWidth="1"/>
    <col min="272" max="512" width="8.85546875" style="7"/>
    <col min="513" max="513" width="32" style="7" customWidth="1"/>
    <col min="514" max="514" width="25.7109375" style="7" customWidth="1"/>
    <col min="515" max="518" width="11.85546875" style="7" customWidth="1"/>
    <col min="519" max="524" width="8.85546875" style="7"/>
    <col min="525" max="527" width="15" style="7" customWidth="1"/>
    <col min="528" max="768" width="8.85546875" style="7"/>
    <col min="769" max="769" width="32" style="7" customWidth="1"/>
    <col min="770" max="770" width="25.7109375" style="7" customWidth="1"/>
    <col min="771" max="774" width="11.85546875" style="7" customWidth="1"/>
    <col min="775" max="780" width="8.85546875" style="7"/>
    <col min="781" max="783" width="15" style="7" customWidth="1"/>
    <col min="784" max="1024" width="8.85546875" style="7"/>
    <col min="1025" max="1025" width="32" style="7" customWidth="1"/>
    <col min="1026" max="1026" width="25.7109375" style="7" customWidth="1"/>
    <col min="1027" max="1030" width="11.85546875" style="7" customWidth="1"/>
    <col min="1031" max="1036" width="8.85546875" style="7"/>
    <col min="1037" max="1039" width="15" style="7" customWidth="1"/>
    <col min="1040" max="1280" width="8.85546875" style="7"/>
    <col min="1281" max="1281" width="32" style="7" customWidth="1"/>
    <col min="1282" max="1282" width="25.7109375" style="7" customWidth="1"/>
    <col min="1283" max="1286" width="11.85546875" style="7" customWidth="1"/>
    <col min="1287" max="1292" width="8.85546875" style="7"/>
    <col min="1293" max="1295" width="15" style="7" customWidth="1"/>
    <col min="1296" max="1536" width="8.85546875" style="7"/>
    <col min="1537" max="1537" width="32" style="7" customWidth="1"/>
    <col min="1538" max="1538" width="25.7109375" style="7" customWidth="1"/>
    <col min="1539" max="1542" width="11.85546875" style="7" customWidth="1"/>
    <col min="1543" max="1548" width="8.85546875" style="7"/>
    <col min="1549" max="1551" width="15" style="7" customWidth="1"/>
    <col min="1552" max="1792" width="8.85546875" style="7"/>
    <col min="1793" max="1793" width="32" style="7" customWidth="1"/>
    <col min="1794" max="1794" width="25.7109375" style="7" customWidth="1"/>
    <col min="1795" max="1798" width="11.85546875" style="7" customWidth="1"/>
    <col min="1799" max="1804" width="8.85546875" style="7"/>
    <col min="1805" max="1807" width="15" style="7" customWidth="1"/>
    <col min="1808" max="2048" width="8.85546875" style="7"/>
    <col min="2049" max="2049" width="32" style="7" customWidth="1"/>
    <col min="2050" max="2050" width="25.7109375" style="7" customWidth="1"/>
    <col min="2051" max="2054" width="11.85546875" style="7" customWidth="1"/>
    <col min="2055" max="2060" width="8.85546875" style="7"/>
    <col min="2061" max="2063" width="15" style="7" customWidth="1"/>
    <col min="2064" max="2304" width="8.85546875" style="7"/>
    <col min="2305" max="2305" width="32" style="7" customWidth="1"/>
    <col min="2306" max="2306" width="25.7109375" style="7" customWidth="1"/>
    <col min="2307" max="2310" width="11.85546875" style="7" customWidth="1"/>
    <col min="2311" max="2316" width="8.85546875" style="7"/>
    <col min="2317" max="2319" width="15" style="7" customWidth="1"/>
    <col min="2320" max="2560" width="8.85546875" style="7"/>
    <col min="2561" max="2561" width="32" style="7" customWidth="1"/>
    <col min="2562" max="2562" width="25.7109375" style="7" customWidth="1"/>
    <col min="2563" max="2566" width="11.85546875" style="7" customWidth="1"/>
    <col min="2567" max="2572" width="8.85546875" style="7"/>
    <col min="2573" max="2575" width="15" style="7" customWidth="1"/>
    <col min="2576" max="2816" width="8.85546875" style="7"/>
    <col min="2817" max="2817" width="32" style="7" customWidth="1"/>
    <col min="2818" max="2818" width="25.7109375" style="7" customWidth="1"/>
    <col min="2819" max="2822" width="11.85546875" style="7" customWidth="1"/>
    <col min="2823" max="2828" width="8.85546875" style="7"/>
    <col min="2829" max="2831" width="15" style="7" customWidth="1"/>
    <col min="2832" max="3072" width="8.85546875" style="7"/>
    <col min="3073" max="3073" width="32" style="7" customWidth="1"/>
    <col min="3074" max="3074" width="25.7109375" style="7" customWidth="1"/>
    <col min="3075" max="3078" width="11.85546875" style="7" customWidth="1"/>
    <col min="3079" max="3084" width="8.85546875" style="7"/>
    <col min="3085" max="3087" width="15" style="7" customWidth="1"/>
    <col min="3088" max="3328" width="8.85546875" style="7"/>
    <col min="3329" max="3329" width="32" style="7" customWidth="1"/>
    <col min="3330" max="3330" width="25.7109375" style="7" customWidth="1"/>
    <col min="3331" max="3334" width="11.85546875" style="7" customWidth="1"/>
    <col min="3335" max="3340" width="8.85546875" style="7"/>
    <col min="3341" max="3343" width="15" style="7" customWidth="1"/>
    <col min="3344" max="3584" width="8.85546875" style="7"/>
    <col min="3585" max="3585" width="32" style="7" customWidth="1"/>
    <col min="3586" max="3586" width="25.7109375" style="7" customWidth="1"/>
    <col min="3587" max="3590" width="11.85546875" style="7" customWidth="1"/>
    <col min="3591" max="3596" width="8.85546875" style="7"/>
    <col min="3597" max="3599" width="15" style="7" customWidth="1"/>
    <col min="3600" max="3840" width="8.85546875" style="7"/>
    <col min="3841" max="3841" width="32" style="7" customWidth="1"/>
    <col min="3842" max="3842" width="25.7109375" style="7" customWidth="1"/>
    <col min="3843" max="3846" width="11.85546875" style="7" customWidth="1"/>
    <col min="3847" max="3852" width="8.85546875" style="7"/>
    <col min="3853" max="3855" width="15" style="7" customWidth="1"/>
    <col min="3856" max="4096" width="8.85546875" style="7"/>
    <col min="4097" max="4097" width="32" style="7" customWidth="1"/>
    <col min="4098" max="4098" width="25.7109375" style="7" customWidth="1"/>
    <col min="4099" max="4102" width="11.85546875" style="7" customWidth="1"/>
    <col min="4103" max="4108" width="8.85546875" style="7"/>
    <col min="4109" max="4111" width="15" style="7" customWidth="1"/>
    <col min="4112" max="4352" width="8.85546875" style="7"/>
    <col min="4353" max="4353" width="32" style="7" customWidth="1"/>
    <col min="4354" max="4354" width="25.7109375" style="7" customWidth="1"/>
    <col min="4355" max="4358" width="11.85546875" style="7" customWidth="1"/>
    <col min="4359" max="4364" width="8.85546875" style="7"/>
    <col min="4365" max="4367" width="15" style="7" customWidth="1"/>
    <col min="4368" max="4608" width="8.85546875" style="7"/>
    <col min="4609" max="4609" width="32" style="7" customWidth="1"/>
    <col min="4610" max="4610" width="25.7109375" style="7" customWidth="1"/>
    <col min="4611" max="4614" width="11.85546875" style="7" customWidth="1"/>
    <col min="4615" max="4620" width="8.85546875" style="7"/>
    <col min="4621" max="4623" width="15" style="7" customWidth="1"/>
    <col min="4624" max="4864" width="8.85546875" style="7"/>
    <col min="4865" max="4865" width="32" style="7" customWidth="1"/>
    <col min="4866" max="4866" width="25.7109375" style="7" customWidth="1"/>
    <col min="4867" max="4870" width="11.85546875" style="7" customWidth="1"/>
    <col min="4871" max="4876" width="8.85546875" style="7"/>
    <col min="4877" max="4879" width="15" style="7" customWidth="1"/>
    <col min="4880" max="5120" width="8.85546875" style="7"/>
    <col min="5121" max="5121" width="32" style="7" customWidth="1"/>
    <col min="5122" max="5122" width="25.7109375" style="7" customWidth="1"/>
    <col min="5123" max="5126" width="11.85546875" style="7" customWidth="1"/>
    <col min="5127" max="5132" width="8.85546875" style="7"/>
    <col min="5133" max="5135" width="15" style="7" customWidth="1"/>
    <col min="5136" max="5376" width="8.85546875" style="7"/>
    <col min="5377" max="5377" width="32" style="7" customWidth="1"/>
    <col min="5378" max="5378" width="25.7109375" style="7" customWidth="1"/>
    <col min="5379" max="5382" width="11.85546875" style="7" customWidth="1"/>
    <col min="5383" max="5388" width="8.85546875" style="7"/>
    <col min="5389" max="5391" width="15" style="7" customWidth="1"/>
    <col min="5392" max="5632" width="8.85546875" style="7"/>
    <col min="5633" max="5633" width="32" style="7" customWidth="1"/>
    <col min="5634" max="5634" width="25.7109375" style="7" customWidth="1"/>
    <col min="5635" max="5638" width="11.85546875" style="7" customWidth="1"/>
    <col min="5639" max="5644" width="8.85546875" style="7"/>
    <col min="5645" max="5647" width="15" style="7" customWidth="1"/>
    <col min="5648" max="5888" width="8.85546875" style="7"/>
    <col min="5889" max="5889" width="32" style="7" customWidth="1"/>
    <col min="5890" max="5890" width="25.7109375" style="7" customWidth="1"/>
    <col min="5891" max="5894" width="11.85546875" style="7" customWidth="1"/>
    <col min="5895" max="5900" width="8.85546875" style="7"/>
    <col min="5901" max="5903" width="15" style="7" customWidth="1"/>
    <col min="5904" max="6144" width="8.85546875" style="7"/>
    <col min="6145" max="6145" width="32" style="7" customWidth="1"/>
    <col min="6146" max="6146" width="25.7109375" style="7" customWidth="1"/>
    <col min="6147" max="6150" width="11.85546875" style="7" customWidth="1"/>
    <col min="6151" max="6156" width="8.85546875" style="7"/>
    <col min="6157" max="6159" width="15" style="7" customWidth="1"/>
    <col min="6160" max="6400" width="8.85546875" style="7"/>
    <col min="6401" max="6401" width="32" style="7" customWidth="1"/>
    <col min="6402" max="6402" width="25.7109375" style="7" customWidth="1"/>
    <col min="6403" max="6406" width="11.85546875" style="7" customWidth="1"/>
    <col min="6407" max="6412" width="8.85546875" style="7"/>
    <col min="6413" max="6415" width="15" style="7" customWidth="1"/>
    <col min="6416" max="6656" width="8.85546875" style="7"/>
    <col min="6657" max="6657" width="32" style="7" customWidth="1"/>
    <col min="6658" max="6658" width="25.7109375" style="7" customWidth="1"/>
    <col min="6659" max="6662" width="11.85546875" style="7" customWidth="1"/>
    <col min="6663" max="6668" width="8.85546875" style="7"/>
    <col min="6669" max="6671" width="15" style="7" customWidth="1"/>
    <col min="6672" max="6912" width="8.85546875" style="7"/>
    <col min="6913" max="6913" width="32" style="7" customWidth="1"/>
    <col min="6914" max="6914" width="25.7109375" style="7" customWidth="1"/>
    <col min="6915" max="6918" width="11.85546875" style="7" customWidth="1"/>
    <col min="6919" max="6924" width="8.85546875" style="7"/>
    <col min="6925" max="6927" width="15" style="7" customWidth="1"/>
    <col min="6928" max="7168" width="8.85546875" style="7"/>
    <col min="7169" max="7169" width="32" style="7" customWidth="1"/>
    <col min="7170" max="7170" width="25.7109375" style="7" customWidth="1"/>
    <col min="7171" max="7174" width="11.85546875" style="7" customWidth="1"/>
    <col min="7175" max="7180" width="8.85546875" style="7"/>
    <col min="7181" max="7183" width="15" style="7" customWidth="1"/>
    <col min="7184" max="7424" width="8.85546875" style="7"/>
    <col min="7425" max="7425" width="32" style="7" customWidth="1"/>
    <col min="7426" max="7426" width="25.7109375" style="7" customWidth="1"/>
    <col min="7427" max="7430" width="11.85546875" style="7" customWidth="1"/>
    <col min="7431" max="7436" width="8.85546875" style="7"/>
    <col min="7437" max="7439" width="15" style="7" customWidth="1"/>
    <col min="7440" max="7680" width="8.85546875" style="7"/>
    <col min="7681" max="7681" width="32" style="7" customWidth="1"/>
    <col min="7682" max="7682" width="25.7109375" style="7" customWidth="1"/>
    <col min="7683" max="7686" width="11.85546875" style="7" customWidth="1"/>
    <col min="7687" max="7692" width="8.85546875" style="7"/>
    <col min="7693" max="7695" width="15" style="7" customWidth="1"/>
    <col min="7696" max="7936" width="8.85546875" style="7"/>
    <col min="7937" max="7937" width="32" style="7" customWidth="1"/>
    <col min="7938" max="7938" width="25.7109375" style="7" customWidth="1"/>
    <col min="7939" max="7942" width="11.85546875" style="7" customWidth="1"/>
    <col min="7943" max="7948" width="8.85546875" style="7"/>
    <col min="7949" max="7951" width="15" style="7" customWidth="1"/>
    <col min="7952" max="8192" width="8.85546875" style="7"/>
    <col min="8193" max="8193" width="32" style="7" customWidth="1"/>
    <col min="8194" max="8194" width="25.7109375" style="7" customWidth="1"/>
    <col min="8195" max="8198" width="11.85546875" style="7" customWidth="1"/>
    <col min="8199" max="8204" width="8.85546875" style="7"/>
    <col min="8205" max="8207" width="15" style="7" customWidth="1"/>
    <col min="8208" max="8448" width="8.85546875" style="7"/>
    <col min="8449" max="8449" width="32" style="7" customWidth="1"/>
    <col min="8450" max="8450" width="25.7109375" style="7" customWidth="1"/>
    <col min="8451" max="8454" width="11.85546875" style="7" customWidth="1"/>
    <col min="8455" max="8460" width="8.85546875" style="7"/>
    <col min="8461" max="8463" width="15" style="7" customWidth="1"/>
    <col min="8464" max="8704" width="8.85546875" style="7"/>
    <col min="8705" max="8705" width="32" style="7" customWidth="1"/>
    <col min="8706" max="8706" width="25.7109375" style="7" customWidth="1"/>
    <col min="8707" max="8710" width="11.85546875" style="7" customWidth="1"/>
    <col min="8711" max="8716" width="8.85546875" style="7"/>
    <col min="8717" max="8719" width="15" style="7" customWidth="1"/>
    <col min="8720" max="8960" width="8.85546875" style="7"/>
    <col min="8961" max="8961" width="32" style="7" customWidth="1"/>
    <col min="8962" max="8962" width="25.7109375" style="7" customWidth="1"/>
    <col min="8963" max="8966" width="11.85546875" style="7" customWidth="1"/>
    <col min="8967" max="8972" width="8.85546875" style="7"/>
    <col min="8973" max="8975" width="15" style="7" customWidth="1"/>
    <col min="8976" max="9216" width="8.85546875" style="7"/>
    <col min="9217" max="9217" width="32" style="7" customWidth="1"/>
    <col min="9218" max="9218" width="25.7109375" style="7" customWidth="1"/>
    <col min="9219" max="9222" width="11.85546875" style="7" customWidth="1"/>
    <col min="9223" max="9228" width="8.85546875" style="7"/>
    <col min="9229" max="9231" width="15" style="7" customWidth="1"/>
    <col min="9232" max="9472" width="8.85546875" style="7"/>
    <col min="9473" max="9473" width="32" style="7" customWidth="1"/>
    <col min="9474" max="9474" width="25.7109375" style="7" customWidth="1"/>
    <col min="9475" max="9478" width="11.85546875" style="7" customWidth="1"/>
    <col min="9479" max="9484" width="8.85546875" style="7"/>
    <col min="9485" max="9487" width="15" style="7" customWidth="1"/>
    <col min="9488" max="9728" width="8.85546875" style="7"/>
    <col min="9729" max="9729" width="32" style="7" customWidth="1"/>
    <col min="9730" max="9730" width="25.7109375" style="7" customWidth="1"/>
    <col min="9731" max="9734" width="11.85546875" style="7" customWidth="1"/>
    <col min="9735" max="9740" width="8.85546875" style="7"/>
    <col min="9741" max="9743" width="15" style="7" customWidth="1"/>
    <col min="9744" max="9984" width="8.85546875" style="7"/>
    <col min="9985" max="9985" width="32" style="7" customWidth="1"/>
    <col min="9986" max="9986" width="25.7109375" style="7" customWidth="1"/>
    <col min="9987" max="9990" width="11.85546875" style="7" customWidth="1"/>
    <col min="9991" max="9996" width="8.85546875" style="7"/>
    <col min="9997" max="9999" width="15" style="7" customWidth="1"/>
    <col min="10000" max="10240" width="8.85546875" style="7"/>
    <col min="10241" max="10241" width="32" style="7" customWidth="1"/>
    <col min="10242" max="10242" width="25.7109375" style="7" customWidth="1"/>
    <col min="10243" max="10246" width="11.85546875" style="7" customWidth="1"/>
    <col min="10247" max="10252" width="8.85546875" style="7"/>
    <col min="10253" max="10255" width="15" style="7" customWidth="1"/>
    <col min="10256" max="10496" width="8.85546875" style="7"/>
    <col min="10497" max="10497" width="32" style="7" customWidth="1"/>
    <col min="10498" max="10498" width="25.7109375" style="7" customWidth="1"/>
    <col min="10499" max="10502" width="11.85546875" style="7" customWidth="1"/>
    <col min="10503" max="10508" width="8.85546875" style="7"/>
    <col min="10509" max="10511" width="15" style="7" customWidth="1"/>
    <col min="10512" max="10752" width="8.85546875" style="7"/>
    <col min="10753" max="10753" width="32" style="7" customWidth="1"/>
    <col min="10754" max="10754" width="25.7109375" style="7" customWidth="1"/>
    <col min="10755" max="10758" width="11.85546875" style="7" customWidth="1"/>
    <col min="10759" max="10764" width="8.85546875" style="7"/>
    <col min="10765" max="10767" width="15" style="7" customWidth="1"/>
    <col min="10768" max="11008" width="8.85546875" style="7"/>
    <col min="11009" max="11009" width="32" style="7" customWidth="1"/>
    <col min="11010" max="11010" width="25.7109375" style="7" customWidth="1"/>
    <col min="11011" max="11014" width="11.85546875" style="7" customWidth="1"/>
    <col min="11015" max="11020" width="8.85546875" style="7"/>
    <col min="11021" max="11023" width="15" style="7" customWidth="1"/>
    <col min="11024" max="11264" width="8.85546875" style="7"/>
    <col min="11265" max="11265" width="32" style="7" customWidth="1"/>
    <col min="11266" max="11266" width="25.7109375" style="7" customWidth="1"/>
    <col min="11267" max="11270" width="11.85546875" style="7" customWidth="1"/>
    <col min="11271" max="11276" width="8.85546875" style="7"/>
    <col min="11277" max="11279" width="15" style="7" customWidth="1"/>
    <col min="11280" max="11520" width="8.85546875" style="7"/>
    <col min="11521" max="11521" width="32" style="7" customWidth="1"/>
    <col min="11522" max="11522" width="25.7109375" style="7" customWidth="1"/>
    <col min="11523" max="11526" width="11.85546875" style="7" customWidth="1"/>
    <col min="11527" max="11532" width="8.85546875" style="7"/>
    <col min="11533" max="11535" width="15" style="7" customWidth="1"/>
    <col min="11536" max="11776" width="8.85546875" style="7"/>
    <col min="11777" max="11777" width="32" style="7" customWidth="1"/>
    <col min="11778" max="11778" width="25.7109375" style="7" customWidth="1"/>
    <col min="11779" max="11782" width="11.85546875" style="7" customWidth="1"/>
    <col min="11783" max="11788" width="8.85546875" style="7"/>
    <col min="11789" max="11791" width="15" style="7" customWidth="1"/>
    <col min="11792" max="12032" width="8.85546875" style="7"/>
    <col min="12033" max="12033" width="32" style="7" customWidth="1"/>
    <col min="12034" max="12034" width="25.7109375" style="7" customWidth="1"/>
    <col min="12035" max="12038" width="11.85546875" style="7" customWidth="1"/>
    <col min="12039" max="12044" width="8.85546875" style="7"/>
    <col min="12045" max="12047" width="15" style="7" customWidth="1"/>
    <col min="12048" max="12288" width="8.85546875" style="7"/>
    <col min="12289" max="12289" width="32" style="7" customWidth="1"/>
    <col min="12290" max="12290" width="25.7109375" style="7" customWidth="1"/>
    <col min="12291" max="12294" width="11.85546875" style="7" customWidth="1"/>
    <col min="12295" max="12300" width="8.85546875" style="7"/>
    <col min="12301" max="12303" width="15" style="7" customWidth="1"/>
    <col min="12304" max="12544" width="8.85546875" style="7"/>
    <col min="12545" max="12545" width="32" style="7" customWidth="1"/>
    <col min="12546" max="12546" width="25.7109375" style="7" customWidth="1"/>
    <col min="12547" max="12550" width="11.85546875" style="7" customWidth="1"/>
    <col min="12551" max="12556" width="8.85546875" style="7"/>
    <col min="12557" max="12559" width="15" style="7" customWidth="1"/>
    <col min="12560" max="12800" width="8.85546875" style="7"/>
    <col min="12801" max="12801" width="32" style="7" customWidth="1"/>
    <col min="12802" max="12802" width="25.7109375" style="7" customWidth="1"/>
    <col min="12803" max="12806" width="11.85546875" style="7" customWidth="1"/>
    <col min="12807" max="12812" width="8.85546875" style="7"/>
    <col min="12813" max="12815" width="15" style="7" customWidth="1"/>
    <col min="12816" max="13056" width="8.85546875" style="7"/>
    <col min="13057" max="13057" width="32" style="7" customWidth="1"/>
    <col min="13058" max="13058" width="25.7109375" style="7" customWidth="1"/>
    <col min="13059" max="13062" width="11.85546875" style="7" customWidth="1"/>
    <col min="13063" max="13068" width="8.85546875" style="7"/>
    <col min="13069" max="13071" width="15" style="7" customWidth="1"/>
    <col min="13072" max="13312" width="8.85546875" style="7"/>
    <col min="13313" max="13313" width="32" style="7" customWidth="1"/>
    <col min="13314" max="13314" width="25.7109375" style="7" customWidth="1"/>
    <col min="13315" max="13318" width="11.85546875" style="7" customWidth="1"/>
    <col min="13319" max="13324" width="8.85546875" style="7"/>
    <col min="13325" max="13327" width="15" style="7" customWidth="1"/>
    <col min="13328" max="13568" width="8.85546875" style="7"/>
    <col min="13569" max="13569" width="32" style="7" customWidth="1"/>
    <col min="13570" max="13570" width="25.7109375" style="7" customWidth="1"/>
    <col min="13571" max="13574" width="11.85546875" style="7" customWidth="1"/>
    <col min="13575" max="13580" width="8.85546875" style="7"/>
    <col min="13581" max="13583" width="15" style="7" customWidth="1"/>
    <col min="13584" max="13824" width="8.85546875" style="7"/>
    <col min="13825" max="13825" width="32" style="7" customWidth="1"/>
    <col min="13826" max="13826" width="25.7109375" style="7" customWidth="1"/>
    <col min="13827" max="13830" width="11.85546875" style="7" customWidth="1"/>
    <col min="13831" max="13836" width="8.85546875" style="7"/>
    <col min="13837" max="13839" width="15" style="7" customWidth="1"/>
    <col min="13840" max="14080" width="8.85546875" style="7"/>
    <col min="14081" max="14081" width="32" style="7" customWidth="1"/>
    <col min="14082" max="14082" width="25.7109375" style="7" customWidth="1"/>
    <col min="14083" max="14086" width="11.85546875" style="7" customWidth="1"/>
    <col min="14087" max="14092" width="8.85546875" style="7"/>
    <col min="14093" max="14095" width="15" style="7" customWidth="1"/>
    <col min="14096" max="14336" width="8.85546875" style="7"/>
    <col min="14337" max="14337" width="32" style="7" customWidth="1"/>
    <col min="14338" max="14338" width="25.7109375" style="7" customWidth="1"/>
    <col min="14339" max="14342" width="11.85546875" style="7" customWidth="1"/>
    <col min="14343" max="14348" width="8.85546875" style="7"/>
    <col min="14349" max="14351" width="15" style="7" customWidth="1"/>
    <col min="14352" max="14592" width="8.85546875" style="7"/>
    <col min="14593" max="14593" width="32" style="7" customWidth="1"/>
    <col min="14594" max="14594" width="25.7109375" style="7" customWidth="1"/>
    <col min="14595" max="14598" width="11.85546875" style="7" customWidth="1"/>
    <col min="14599" max="14604" width="8.85546875" style="7"/>
    <col min="14605" max="14607" width="15" style="7" customWidth="1"/>
    <col min="14608" max="14848" width="8.85546875" style="7"/>
    <col min="14849" max="14849" width="32" style="7" customWidth="1"/>
    <col min="14850" max="14850" width="25.7109375" style="7" customWidth="1"/>
    <col min="14851" max="14854" width="11.85546875" style="7" customWidth="1"/>
    <col min="14855" max="14860" width="8.85546875" style="7"/>
    <col min="14861" max="14863" width="15" style="7" customWidth="1"/>
    <col min="14864" max="15104" width="8.85546875" style="7"/>
    <col min="15105" max="15105" width="32" style="7" customWidth="1"/>
    <col min="15106" max="15106" width="25.7109375" style="7" customWidth="1"/>
    <col min="15107" max="15110" width="11.85546875" style="7" customWidth="1"/>
    <col min="15111" max="15116" width="8.85546875" style="7"/>
    <col min="15117" max="15119" width="15" style="7" customWidth="1"/>
    <col min="15120" max="15360" width="8.85546875" style="7"/>
    <col min="15361" max="15361" width="32" style="7" customWidth="1"/>
    <col min="15362" max="15362" width="25.7109375" style="7" customWidth="1"/>
    <col min="15363" max="15366" width="11.85546875" style="7" customWidth="1"/>
    <col min="15367" max="15372" width="8.85546875" style="7"/>
    <col min="15373" max="15375" width="15" style="7" customWidth="1"/>
    <col min="15376" max="15616" width="8.85546875" style="7"/>
    <col min="15617" max="15617" width="32" style="7" customWidth="1"/>
    <col min="15618" max="15618" width="25.7109375" style="7" customWidth="1"/>
    <col min="15619" max="15622" width="11.85546875" style="7" customWidth="1"/>
    <col min="15623" max="15628" width="8.85546875" style="7"/>
    <col min="15629" max="15631" width="15" style="7" customWidth="1"/>
    <col min="15632" max="15872" width="8.85546875" style="7"/>
    <col min="15873" max="15873" width="32" style="7" customWidth="1"/>
    <col min="15874" max="15874" width="25.7109375" style="7" customWidth="1"/>
    <col min="15875" max="15878" width="11.85546875" style="7" customWidth="1"/>
    <col min="15879" max="15884" width="8.85546875" style="7"/>
    <col min="15885" max="15887" width="15" style="7" customWidth="1"/>
    <col min="15888" max="16128" width="8.85546875" style="7"/>
    <col min="16129" max="16129" width="32" style="7" customWidth="1"/>
    <col min="16130" max="16130" width="25.7109375" style="7" customWidth="1"/>
    <col min="16131" max="16134" width="11.85546875" style="7" customWidth="1"/>
    <col min="16135" max="16140" width="8.85546875" style="7"/>
    <col min="16141" max="16143" width="15" style="7" customWidth="1"/>
    <col min="16144" max="16384" width="8.85546875" style="7"/>
  </cols>
  <sheetData>
    <row r="1" spans="1:6" s="7" customFormat="1" ht="39" thickBot="1" x14ac:dyDescent="0.25">
      <c r="A1" s="98" t="s">
        <v>134</v>
      </c>
      <c r="B1" s="69" t="s">
        <v>116</v>
      </c>
      <c r="C1" s="69" t="s">
        <v>117</v>
      </c>
      <c r="D1" s="69" t="s">
        <v>119</v>
      </c>
    </row>
    <row r="2" spans="1:6" s="7" customFormat="1" ht="12.75" x14ac:dyDescent="0.2">
      <c r="A2" s="97">
        <v>0</v>
      </c>
      <c r="B2" s="70" t="s">
        <v>120</v>
      </c>
      <c r="C2" s="71">
        <v>12</v>
      </c>
      <c r="D2" s="71">
        <v>0.2</v>
      </c>
    </row>
    <row r="3" spans="1:6" s="7" customFormat="1" ht="12.75" x14ac:dyDescent="0.2">
      <c r="A3" s="97">
        <v>500</v>
      </c>
      <c r="B3" s="72" t="s">
        <v>121</v>
      </c>
      <c r="C3" s="73">
        <v>7.5</v>
      </c>
      <c r="D3" s="73">
        <v>0.2</v>
      </c>
    </row>
    <row r="4" spans="1:6" s="7" customFormat="1" ht="12.75" x14ac:dyDescent="0.2">
      <c r="A4" s="97">
        <v>2000</v>
      </c>
      <c r="B4" s="72" t="s">
        <v>122</v>
      </c>
      <c r="C4" s="73">
        <v>5</v>
      </c>
      <c r="D4" s="73">
        <v>0.1</v>
      </c>
    </row>
    <row r="5" spans="1:6" s="7" customFormat="1" ht="12.75" x14ac:dyDescent="0.2">
      <c r="A5" s="97">
        <v>5000</v>
      </c>
      <c r="B5" s="72" t="s">
        <v>123</v>
      </c>
      <c r="C5" s="73">
        <v>0</v>
      </c>
      <c r="D5" s="73">
        <v>0</v>
      </c>
    </row>
    <row r="6" spans="1:6" customFormat="1" x14ac:dyDescent="0.25">
      <c r="F6" s="90"/>
    </row>
    <row r="7" spans="1:6" s="7" customFormat="1" x14ac:dyDescent="0.25">
      <c r="A7" s="93" t="s">
        <v>135</v>
      </c>
      <c r="B7" s="93"/>
      <c r="C7" s="93"/>
      <c r="D7" s="93"/>
      <c r="E7"/>
    </row>
    <row r="8" spans="1:6" s="7" customFormat="1" x14ac:dyDescent="0.25">
      <c r="A8" s="100" t="s">
        <v>116</v>
      </c>
      <c r="B8" s="101">
        <v>833</v>
      </c>
    </row>
    <row r="9" spans="1:6" s="7" customFormat="1" x14ac:dyDescent="0.25">
      <c r="A9" s="74" t="s">
        <v>133</v>
      </c>
      <c r="B9" s="94">
        <v>38</v>
      </c>
    </row>
    <row r="10" spans="1:6" s="7" customFormat="1" x14ac:dyDescent="0.25">
      <c r="A10" s="74" t="s">
        <v>131</v>
      </c>
      <c r="B10" s="99">
        <f>C3+B9*D3</f>
        <v>15.100000000000001</v>
      </c>
      <c r="C10" s="7" t="s">
        <v>132</v>
      </c>
    </row>
    <row r="11" spans="1:6" s="7" customFormat="1" x14ac:dyDescent="0.25">
      <c r="A11"/>
      <c r="B11"/>
    </row>
    <row r="12" spans="1:6" s="7" customFormat="1" x14ac:dyDescent="0.25">
      <c r="A12" s="74" t="s">
        <v>116</v>
      </c>
      <c r="B12" s="96">
        <v>3149</v>
      </c>
    </row>
    <row r="13" spans="1:6" s="7" customFormat="1" x14ac:dyDescent="0.25">
      <c r="A13" s="74" t="s">
        <v>133</v>
      </c>
      <c r="B13" s="92">
        <v>64</v>
      </c>
    </row>
    <row r="14" spans="1:6" s="7" customFormat="1" x14ac:dyDescent="0.25">
      <c r="A14" s="74" t="s">
        <v>131</v>
      </c>
      <c r="B14" s="99">
        <f>C4+B13*D4</f>
        <v>11.4</v>
      </c>
      <c r="C14" s="7" t="s">
        <v>132</v>
      </c>
    </row>
    <row r="16" spans="1:6" s="7" customFormat="1" x14ac:dyDescent="0.25">
      <c r="A16" s="74" t="s">
        <v>116</v>
      </c>
      <c r="B16" s="96">
        <v>9522</v>
      </c>
    </row>
    <row r="17" spans="1:3" s="7" customFormat="1" x14ac:dyDescent="0.25">
      <c r="A17" s="74" t="s">
        <v>133</v>
      </c>
      <c r="B17" s="92">
        <v>500</v>
      </c>
    </row>
    <row r="18" spans="1:3" s="7" customFormat="1" x14ac:dyDescent="0.25">
      <c r="A18" s="74" t="s">
        <v>131</v>
      </c>
      <c r="B18" s="99">
        <v>0</v>
      </c>
      <c r="C18" s="7" t="s">
        <v>132</v>
      </c>
    </row>
    <row r="20" spans="1:3" s="7" customFormat="1" x14ac:dyDescent="0.25">
      <c r="A20" s="74" t="s">
        <v>116</v>
      </c>
      <c r="B20" s="96">
        <v>50.25</v>
      </c>
    </row>
    <row r="21" spans="1:3" s="7" customFormat="1" x14ac:dyDescent="0.25">
      <c r="A21" s="74" t="s">
        <v>133</v>
      </c>
      <c r="B21" s="92">
        <v>17</v>
      </c>
    </row>
    <row r="22" spans="1:3" s="7" customFormat="1" x14ac:dyDescent="0.25">
      <c r="A22" s="74" t="s">
        <v>131</v>
      </c>
      <c r="B22" s="99">
        <f>C2+B21*D2</f>
        <v>15.4</v>
      </c>
      <c r="C22" s="7" t="s">
        <v>132</v>
      </c>
    </row>
    <row r="23" spans="1:3" s="7" customFormat="1" ht="12.75" x14ac:dyDescent="0.2"/>
    <row r="24" spans="1:3" s="7" customFormat="1" ht="12.75" x14ac:dyDescent="0.2"/>
    <row r="25" spans="1:3" s="7" customFormat="1" ht="12.75" x14ac:dyDescent="0.2"/>
    <row r="26" spans="1:3" s="7" customFormat="1" ht="12.75" x14ac:dyDescent="0.2"/>
    <row r="27" spans="1:3" s="7" customFormat="1" ht="12.75" x14ac:dyDescent="0.2"/>
    <row r="52" spans="1:5" s="7" customFormat="1" x14ac:dyDescent="0.25">
      <c r="A52"/>
      <c r="B52"/>
      <c r="C52"/>
      <c r="D52"/>
      <c r="E52"/>
    </row>
    <row r="53" spans="1:5" s="7" customFormat="1" x14ac:dyDescent="0.25">
      <c r="A53"/>
      <c r="B53"/>
      <c r="C53"/>
      <c r="D53"/>
      <c r="E53"/>
    </row>
    <row r="54" spans="1:5" s="7" customFormat="1" x14ac:dyDescent="0.25">
      <c r="A54"/>
      <c r="B54"/>
      <c r="C54"/>
      <c r="D54"/>
      <c r="E54"/>
    </row>
    <row r="55" spans="1:5" s="7" customFormat="1" x14ac:dyDescent="0.25">
      <c r="A55"/>
      <c r="B55"/>
      <c r="C55"/>
      <c r="D55"/>
      <c r="E55"/>
    </row>
    <row r="56" spans="1:5" s="7" customFormat="1" x14ac:dyDescent="0.25">
      <c r="A56"/>
      <c r="B56"/>
      <c r="C56"/>
      <c r="D56"/>
      <c r="E56"/>
    </row>
    <row r="57" spans="1:5" s="7" customFormat="1" x14ac:dyDescent="0.25">
      <c r="A57"/>
      <c r="B57"/>
      <c r="C57"/>
      <c r="D57"/>
      <c r="E57"/>
    </row>
    <row r="58" spans="1:5" s="7" customFormat="1" x14ac:dyDescent="0.25">
      <c r="A58"/>
      <c r="B58"/>
      <c r="C58"/>
      <c r="D58"/>
      <c r="E58"/>
    </row>
    <row r="59" spans="1:5" s="7" customFormat="1" x14ac:dyDescent="0.25">
      <c r="A59"/>
      <c r="B59"/>
      <c r="C59"/>
      <c r="D59"/>
      <c r="E59"/>
    </row>
    <row r="60" spans="1:5" s="7" customFormat="1" x14ac:dyDescent="0.25">
      <c r="A60"/>
      <c r="B60"/>
      <c r="C60"/>
      <c r="D60"/>
      <c r="E60"/>
    </row>
    <row r="61" spans="1:5" s="7" customFormat="1" x14ac:dyDescent="0.25">
      <c r="A61"/>
      <c r="B61"/>
      <c r="C61"/>
      <c r="D61"/>
      <c r="E61"/>
    </row>
    <row r="62" spans="1:5" s="7" customFormat="1" ht="12.75" x14ac:dyDescent="0.2">
      <c r="A62" s="68"/>
      <c r="E62" s="75"/>
    </row>
    <row r="63" spans="1:5" s="7" customFormat="1" ht="12.75" x14ac:dyDescent="0.2">
      <c r="A63" s="68"/>
      <c r="E63" s="75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00FF"/>
  </sheetPr>
  <dimension ref="A1:K80"/>
  <sheetViews>
    <sheetView zoomScale="145" zoomScaleNormal="145" workbookViewId="0">
      <selection activeCell="B10" sqref="B10"/>
    </sheetView>
  </sheetViews>
  <sheetFormatPr defaultRowHeight="12.75" x14ac:dyDescent="0.2"/>
  <cols>
    <col min="1" max="1" width="27.7109375" style="68" bestFit="1" customWidth="1"/>
    <col min="2" max="2" width="19.5703125" style="7" bestFit="1" customWidth="1"/>
    <col min="3" max="3" width="13.140625" style="7" customWidth="1"/>
    <col min="4" max="5" width="11.85546875" style="7" customWidth="1"/>
    <col min="6" max="6" width="10.85546875" style="7" customWidth="1"/>
    <col min="7" max="7" width="7.140625" style="7" customWidth="1"/>
    <col min="8" max="8" width="12.5703125" style="7" customWidth="1"/>
    <col min="9" max="9" width="8.85546875" style="7"/>
    <col min="10" max="10" width="17" style="7" customWidth="1"/>
    <col min="11" max="11" width="11.28515625" style="7" customWidth="1"/>
    <col min="12" max="12" width="8.85546875" style="7"/>
    <col min="13" max="15" width="15" style="7" customWidth="1"/>
    <col min="16" max="256" width="8.85546875" style="7"/>
    <col min="257" max="257" width="32" style="7" customWidth="1"/>
    <col min="258" max="258" width="25.7109375" style="7" customWidth="1"/>
    <col min="259" max="262" width="11.85546875" style="7" customWidth="1"/>
    <col min="263" max="268" width="8.85546875" style="7"/>
    <col min="269" max="271" width="15" style="7" customWidth="1"/>
    <col min="272" max="512" width="8.85546875" style="7"/>
    <col min="513" max="513" width="32" style="7" customWidth="1"/>
    <col min="514" max="514" width="25.7109375" style="7" customWidth="1"/>
    <col min="515" max="518" width="11.85546875" style="7" customWidth="1"/>
    <col min="519" max="524" width="8.85546875" style="7"/>
    <col min="525" max="527" width="15" style="7" customWidth="1"/>
    <col min="528" max="768" width="8.85546875" style="7"/>
    <col min="769" max="769" width="32" style="7" customWidth="1"/>
    <col min="770" max="770" width="25.7109375" style="7" customWidth="1"/>
    <col min="771" max="774" width="11.85546875" style="7" customWidth="1"/>
    <col min="775" max="780" width="8.85546875" style="7"/>
    <col min="781" max="783" width="15" style="7" customWidth="1"/>
    <col min="784" max="1024" width="8.85546875" style="7"/>
    <col min="1025" max="1025" width="32" style="7" customWidth="1"/>
    <col min="1026" max="1026" width="25.7109375" style="7" customWidth="1"/>
    <col min="1027" max="1030" width="11.85546875" style="7" customWidth="1"/>
    <col min="1031" max="1036" width="8.85546875" style="7"/>
    <col min="1037" max="1039" width="15" style="7" customWidth="1"/>
    <col min="1040" max="1280" width="8.85546875" style="7"/>
    <col min="1281" max="1281" width="32" style="7" customWidth="1"/>
    <col min="1282" max="1282" width="25.7109375" style="7" customWidth="1"/>
    <col min="1283" max="1286" width="11.85546875" style="7" customWidth="1"/>
    <col min="1287" max="1292" width="8.85546875" style="7"/>
    <col min="1293" max="1295" width="15" style="7" customWidth="1"/>
    <col min="1296" max="1536" width="8.85546875" style="7"/>
    <col min="1537" max="1537" width="32" style="7" customWidth="1"/>
    <col min="1538" max="1538" width="25.7109375" style="7" customWidth="1"/>
    <col min="1539" max="1542" width="11.85546875" style="7" customWidth="1"/>
    <col min="1543" max="1548" width="8.85546875" style="7"/>
    <col min="1549" max="1551" width="15" style="7" customWidth="1"/>
    <col min="1552" max="1792" width="8.85546875" style="7"/>
    <col min="1793" max="1793" width="32" style="7" customWidth="1"/>
    <col min="1794" max="1794" width="25.7109375" style="7" customWidth="1"/>
    <col min="1795" max="1798" width="11.85546875" style="7" customWidth="1"/>
    <col min="1799" max="1804" width="8.85546875" style="7"/>
    <col min="1805" max="1807" width="15" style="7" customWidth="1"/>
    <col min="1808" max="2048" width="8.85546875" style="7"/>
    <col min="2049" max="2049" width="32" style="7" customWidth="1"/>
    <col min="2050" max="2050" width="25.7109375" style="7" customWidth="1"/>
    <col min="2051" max="2054" width="11.85546875" style="7" customWidth="1"/>
    <col min="2055" max="2060" width="8.85546875" style="7"/>
    <col min="2061" max="2063" width="15" style="7" customWidth="1"/>
    <col min="2064" max="2304" width="8.85546875" style="7"/>
    <col min="2305" max="2305" width="32" style="7" customWidth="1"/>
    <col min="2306" max="2306" width="25.7109375" style="7" customWidth="1"/>
    <col min="2307" max="2310" width="11.85546875" style="7" customWidth="1"/>
    <col min="2311" max="2316" width="8.85546875" style="7"/>
    <col min="2317" max="2319" width="15" style="7" customWidth="1"/>
    <col min="2320" max="2560" width="8.85546875" style="7"/>
    <col min="2561" max="2561" width="32" style="7" customWidth="1"/>
    <col min="2562" max="2562" width="25.7109375" style="7" customWidth="1"/>
    <col min="2563" max="2566" width="11.85546875" style="7" customWidth="1"/>
    <col min="2567" max="2572" width="8.85546875" style="7"/>
    <col min="2573" max="2575" width="15" style="7" customWidth="1"/>
    <col min="2576" max="2816" width="8.85546875" style="7"/>
    <col min="2817" max="2817" width="32" style="7" customWidth="1"/>
    <col min="2818" max="2818" width="25.7109375" style="7" customWidth="1"/>
    <col min="2819" max="2822" width="11.85546875" style="7" customWidth="1"/>
    <col min="2823" max="2828" width="8.85546875" style="7"/>
    <col min="2829" max="2831" width="15" style="7" customWidth="1"/>
    <col min="2832" max="3072" width="8.85546875" style="7"/>
    <col min="3073" max="3073" width="32" style="7" customWidth="1"/>
    <col min="3074" max="3074" width="25.7109375" style="7" customWidth="1"/>
    <col min="3075" max="3078" width="11.85546875" style="7" customWidth="1"/>
    <col min="3079" max="3084" width="8.85546875" style="7"/>
    <col min="3085" max="3087" width="15" style="7" customWidth="1"/>
    <col min="3088" max="3328" width="8.85546875" style="7"/>
    <col min="3329" max="3329" width="32" style="7" customWidth="1"/>
    <col min="3330" max="3330" width="25.7109375" style="7" customWidth="1"/>
    <col min="3331" max="3334" width="11.85546875" style="7" customWidth="1"/>
    <col min="3335" max="3340" width="8.85546875" style="7"/>
    <col min="3341" max="3343" width="15" style="7" customWidth="1"/>
    <col min="3344" max="3584" width="8.85546875" style="7"/>
    <col min="3585" max="3585" width="32" style="7" customWidth="1"/>
    <col min="3586" max="3586" width="25.7109375" style="7" customWidth="1"/>
    <col min="3587" max="3590" width="11.85546875" style="7" customWidth="1"/>
    <col min="3591" max="3596" width="8.85546875" style="7"/>
    <col min="3597" max="3599" width="15" style="7" customWidth="1"/>
    <col min="3600" max="3840" width="8.85546875" style="7"/>
    <col min="3841" max="3841" width="32" style="7" customWidth="1"/>
    <col min="3842" max="3842" width="25.7109375" style="7" customWidth="1"/>
    <col min="3843" max="3846" width="11.85546875" style="7" customWidth="1"/>
    <col min="3847" max="3852" width="8.85546875" style="7"/>
    <col min="3853" max="3855" width="15" style="7" customWidth="1"/>
    <col min="3856" max="4096" width="8.85546875" style="7"/>
    <col min="4097" max="4097" width="32" style="7" customWidth="1"/>
    <col min="4098" max="4098" width="25.7109375" style="7" customWidth="1"/>
    <col min="4099" max="4102" width="11.85546875" style="7" customWidth="1"/>
    <col min="4103" max="4108" width="8.85546875" style="7"/>
    <col min="4109" max="4111" width="15" style="7" customWidth="1"/>
    <col min="4112" max="4352" width="8.85546875" style="7"/>
    <col min="4353" max="4353" width="32" style="7" customWidth="1"/>
    <col min="4354" max="4354" width="25.7109375" style="7" customWidth="1"/>
    <col min="4355" max="4358" width="11.85546875" style="7" customWidth="1"/>
    <col min="4359" max="4364" width="8.85546875" style="7"/>
    <col min="4365" max="4367" width="15" style="7" customWidth="1"/>
    <col min="4368" max="4608" width="8.85546875" style="7"/>
    <col min="4609" max="4609" width="32" style="7" customWidth="1"/>
    <col min="4610" max="4610" width="25.7109375" style="7" customWidth="1"/>
    <col min="4611" max="4614" width="11.85546875" style="7" customWidth="1"/>
    <col min="4615" max="4620" width="8.85546875" style="7"/>
    <col min="4621" max="4623" width="15" style="7" customWidth="1"/>
    <col min="4624" max="4864" width="8.85546875" style="7"/>
    <col min="4865" max="4865" width="32" style="7" customWidth="1"/>
    <col min="4866" max="4866" width="25.7109375" style="7" customWidth="1"/>
    <col min="4867" max="4870" width="11.85546875" style="7" customWidth="1"/>
    <col min="4871" max="4876" width="8.85546875" style="7"/>
    <col min="4877" max="4879" width="15" style="7" customWidth="1"/>
    <col min="4880" max="5120" width="8.85546875" style="7"/>
    <col min="5121" max="5121" width="32" style="7" customWidth="1"/>
    <col min="5122" max="5122" width="25.7109375" style="7" customWidth="1"/>
    <col min="5123" max="5126" width="11.85546875" style="7" customWidth="1"/>
    <col min="5127" max="5132" width="8.85546875" style="7"/>
    <col min="5133" max="5135" width="15" style="7" customWidth="1"/>
    <col min="5136" max="5376" width="8.85546875" style="7"/>
    <col min="5377" max="5377" width="32" style="7" customWidth="1"/>
    <col min="5378" max="5378" width="25.7109375" style="7" customWidth="1"/>
    <col min="5379" max="5382" width="11.85546875" style="7" customWidth="1"/>
    <col min="5383" max="5388" width="8.85546875" style="7"/>
    <col min="5389" max="5391" width="15" style="7" customWidth="1"/>
    <col min="5392" max="5632" width="8.85546875" style="7"/>
    <col min="5633" max="5633" width="32" style="7" customWidth="1"/>
    <col min="5634" max="5634" width="25.7109375" style="7" customWidth="1"/>
    <col min="5635" max="5638" width="11.85546875" style="7" customWidth="1"/>
    <col min="5639" max="5644" width="8.85546875" style="7"/>
    <col min="5645" max="5647" width="15" style="7" customWidth="1"/>
    <col min="5648" max="5888" width="8.85546875" style="7"/>
    <col min="5889" max="5889" width="32" style="7" customWidth="1"/>
    <col min="5890" max="5890" width="25.7109375" style="7" customWidth="1"/>
    <col min="5891" max="5894" width="11.85546875" style="7" customWidth="1"/>
    <col min="5895" max="5900" width="8.85546875" style="7"/>
    <col min="5901" max="5903" width="15" style="7" customWidth="1"/>
    <col min="5904" max="6144" width="8.85546875" style="7"/>
    <col min="6145" max="6145" width="32" style="7" customWidth="1"/>
    <col min="6146" max="6146" width="25.7109375" style="7" customWidth="1"/>
    <col min="6147" max="6150" width="11.85546875" style="7" customWidth="1"/>
    <col min="6151" max="6156" width="8.85546875" style="7"/>
    <col min="6157" max="6159" width="15" style="7" customWidth="1"/>
    <col min="6160" max="6400" width="8.85546875" style="7"/>
    <col min="6401" max="6401" width="32" style="7" customWidth="1"/>
    <col min="6402" max="6402" width="25.7109375" style="7" customWidth="1"/>
    <col min="6403" max="6406" width="11.85546875" style="7" customWidth="1"/>
    <col min="6407" max="6412" width="8.85546875" style="7"/>
    <col min="6413" max="6415" width="15" style="7" customWidth="1"/>
    <col min="6416" max="6656" width="8.85546875" style="7"/>
    <col min="6657" max="6657" width="32" style="7" customWidth="1"/>
    <col min="6658" max="6658" width="25.7109375" style="7" customWidth="1"/>
    <col min="6659" max="6662" width="11.85546875" style="7" customWidth="1"/>
    <col min="6663" max="6668" width="8.85546875" style="7"/>
    <col min="6669" max="6671" width="15" style="7" customWidth="1"/>
    <col min="6672" max="6912" width="8.85546875" style="7"/>
    <col min="6913" max="6913" width="32" style="7" customWidth="1"/>
    <col min="6914" max="6914" width="25.7109375" style="7" customWidth="1"/>
    <col min="6915" max="6918" width="11.85546875" style="7" customWidth="1"/>
    <col min="6919" max="6924" width="8.85546875" style="7"/>
    <col min="6925" max="6927" width="15" style="7" customWidth="1"/>
    <col min="6928" max="7168" width="8.85546875" style="7"/>
    <col min="7169" max="7169" width="32" style="7" customWidth="1"/>
    <col min="7170" max="7170" width="25.7109375" style="7" customWidth="1"/>
    <col min="7171" max="7174" width="11.85546875" style="7" customWidth="1"/>
    <col min="7175" max="7180" width="8.85546875" style="7"/>
    <col min="7181" max="7183" width="15" style="7" customWidth="1"/>
    <col min="7184" max="7424" width="8.85546875" style="7"/>
    <col min="7425" max="7425" width="32" style="7" customWidth="1"/>
    <col min="7426" max="7426" width="25.7109375" style="7" customWidth="1"/>
    <col min="7427" max="7430" width="11.85546875" style="7" customWidth="1"/>
    <col min="7431" max="7436" width="8.85546875" style="7"/>
    <col min="7437" max="7439" width="15" style="7" customWidth="1"/>
    <col min="7440" max="7680" width="8.85546875" style="7"/>
    <col min="7681" max="7681" width="32" style="7" customWidth="1"/>
    <col min="7682" max="7682" width="25.7109375" style="7" customWidth="1"/>
    <col min="7683" max="7686" width="11.85546875" style="7" customWidth="1"/>
    <col min="7687" max="7692" width="8.85546875" style="7"/>
    <col min="7693" max="7695" width="15" style="7" customWidth="1"/>
    <col min="7696" max="7936" width="8.85546875" style="7"/>
    <col min="7937" max="7937" width="32" style="7" customWidth="1"/>
    <col min="7938" max="7938" width="25.7109375" style="7" customWidth="1"/>
    <col min="7939" max="7942" width="11.85546875" style="7" customWidth="1"/>
    <col min="7943" max="7948" width="8.85546875" style="7"/>
    <col min="7949" max="7951" width="15" style="7" customWidth="1"/>
    <col min="7952" max="8192" width="8.85546875" style="7"/>
    <col min="8193" max="8193" width="32" style="7" customWidth="1"/>
    <col min="8194" max="8194" width="25.7109375" style="7" customWidth="1"/>
    <col min="8195" max="8198" width="11.85546875" style="7" customWidth="1"/>
    <col min="8199" max="8204" width="8.85546875" style="7"/>
    <col min="8205" max="8207" width="15" style="7" customWidth="1"/>
    <col min="8208" max="8448" width="8.85546875" style="7"/>
    <col min="8449" max="8449" width="32" style="7" customWidth="1"/>
    <col min="8450" max="8450" width="25.7109375" style="7" customWidth="1"/>
    <col min="8451" max="8454" width="11.85546875" style="7" customWidth="1"/>
    <col min="8455" max="8460" width="8.85546875" style="7"/>
    <col min="8461" max="8463" width="15" style="7" customWidth="1"/>
    <col min="8464" max="8704" width="8.85546875" style="7"/>
    <col min="8705" max="8705" width="32" style="7" customWidth="1"/>
    <col min="8706" max="8706" width="25.7109375" style="7" customWidth="1"/>
    <col min="8707" max="8710" width="11.85546875" style="7" customWidth="1"/>
    <col min="8711" max="8716" width="8.85546875" style="7"/>
    <col min="8717" max="8719" width="15" style="7" customWidth="1"/>
    <col min="8720" max="8960" width="8.85546875" style="7"/>
    <col min="8961" max="8961" width="32" style="7" customWidth="1"/>
    <col min="8962" max="8962" width="25.7109375" style="7" customWidth="1"/>
    <col min="8963" max="8966" width="11.85546875" style="7" customWidth="1"/>
    <col min="8967" max="8972" width="8.85546875" style="7"/>
    <col min="8973" max="8975" width="15" style="7" customWidth="1"/>
    <col min="8976" max="9216" width="8.85546875" style="7"/>
    <col min="9217" max="9217" width="32" style="7" customWidth="1"/>
    <col min="9218" max="9218" width="25.7109375" style="7" customWidth="1"/>
    <col min="9219" max="9222" width="11.85546875" style="7" customWidth="1"/>
    <col min="9223" max="9228" width="8.85546875" style="7"/>
    <col min="9229" max="9231" width="15" style="7" customWidth="1"/>
    <col min="9232" max="9472" width="8.85546875" style="7"/>
    <col min="9473" max="9473" width="32" style="7" customWidth="1"/>
    <col min="9474" max="9474" width="25.7109375" style="7" customWidth="1"/>
    <col min="9475" max="9478" width="11.85546875" style="7" customWidth="1"/>
    <col min="9479" max="9484" width="8.85546875" style="7"/>
    <col min="9485" max="9487" width="15" style="7" customWidth="1"/>
    <col min="9488" max="9728" width="8.85546875" style="7"/>
    <col min="9729" max="9729" width="32" style="7" customWidth="1"/>
    <col min="9730" max="9730" width="25.7109375" style="7" customWidth="1"/>
    <col min="9731" max="9734" width="11.85546875" style="7" customWidth="1"/>
    <col min="9735" max="9740" width="8.85546875" style="7"/>
    <col min="9741" max="9743" width="15" style="7" customWidth="1"/>
    <col min="9744" max="9984" width="8.85546875" style="7"/>
    <col min="9985" max="9985" width="32" style="7" customWidth="1"/>
    <col min="9986" max="9986" width="25.7109375" style="7" customWidth="1"/>
    <col min="9987" max="9990" width="11.85546875" style="7" customWidth="1"/>
    <col min="9991" max="9996" width="8.85546875" style="7"/>
    <col min="9997" max="9999" width="15" style="7" customWidth="1"/>
    <col min="10000" max="10240" width="8.85546875" style="7"/>
    <col min="10241" max="10241" width="32" style="7" customWidth="1"/>
    <col min="10242" max="10242" width="25.7109375" style="7" customWidth="1"/>
    <col min="10243" max="10246" width="11.85546875" style="7" customWidth="1"/>
    <col min="10247" max="10252" width="8.85546875" style="7"/>
    <col min="10253" max="10255" width="15" style="7" customWidth="1"/>
    <col min="10256" max="10496" width="8.85546875" style="7"/>
    <col min="10497" max="10497" width="32" style="7" customWidth="1"/>
    <col min="10498" max="10498" width="25.7109375" style="7" customWidth="1"/>
    <col min="10499" max="10502" width="11.85546875" style="7" customWidth="1"/>
    <col min="10503" max="10508" width="8.85546875" style="7"/>
    <col min="10509" max="10511" width="15" style="7" customWidth="1"/>
    <col min="10512" max="10752" width="8.85546875" style="7"/>
    <col min="10753" max="10753" width="32" style="7" customWidth="1"/>
    <col min="10754" max="10754" width="25.7109375" style="7" customWidth="1"/>
    <col min="10755" max="10758" width="11.85546875" style="7" customWidth="1"/>
    <col min="10759" max="10764" width="8.85546875" style="7"/>
    <col min="10765" max="10767" width="15" style="7" customWidth="1"/>
    <col min="10768" max="11008" width="8.85546875" style="7"/>
    <col min="11009" max="11009" width="32" style="7" customWidth="1"/>
    <col min="11010" max="11010" width="25.7109375" style="7" customWidth="1"/>
    <col min="11011" max="11014" width="11.85546875" style="7" customWidth="1"/>
    <col min="11015" max="11020" width="8.85546875" style="7"/>
    <col min="11021" max="11023" width="15" style="7" customWidth="1"/>
    <col min="11024" max="11264" width="8.85546875" style="7"/>
    <col min="11265" max="11265" width="32" style="7" customWidth="1"/>
    <col min="11266" max="11266" width="25.7109375" style="7" customWidth="1"/>
    <col min="11267" max="11270" width="11.85546875" style="7" customWidth="1"/>
    <col min="11271" max="11276" width="8.85546875" style="7"/>
    <col min="11277" max="11279" width="15" style="7" customWidth="1"/>
    <col min="11280" max="11520" width="8.85546875" style="7"/>
    <col min="11521" max="11521" width="32" style="7" customWidth="1"/>
    <col min="11522" max="11522" width="25.7109375" style="7" customWidth="1"/>
    <col min="11523" max="11526" width="11.85546875" style="7" customWidth="1"/>
    <col min="11527" max="11532" width="8.85546875" style="7"/>
    <col min="11533" max="11535" width="15" style="7" customWidth="1"/>
    <col min="11536" max="11776" width="8.85546875" style="7"/>
    <col min="11777" max="11777" width="32" style="7" customWidth="1"/>
    <col min="11778" max="11778" width="25.7109375" style="7" customWidth="1"/>
    <col min="11779" max="11782" width="11.85546875" style="7" customWidth="1"/>
    <col min="11783" max="11788" width="8.85546875" style="7"/>
    <col min="11789" max="11791" width="15" style="7" customWidth="1"/>
    <col min="11792" max="12032" width="8.85546875" style="7"/>
    <col min="12033" max="12033" width="32" style="7" customWidth="1"/>
    <col min="12034" max="12034" width="25.7109375" style="7" customWidth="1"/>
    <col min="12035" max="12038" width="11.85546875" style="7" customWidth="1"/>
    <col min="12039" max="12044" width="8.85546875" style="7"/>
    <col min="12045" max="12047" width="15" style="7" customWidth="1"/>
    <col min="12048" max="12288" width="8.85546875" style="7"/>
    <col min="12289" max="12289" width="32" style="7" customWidth="1"/>
    <col min="12290" max="12290" width="25.7109375" style="7" customWidth="1"/>
    <col min="12291" max="12294" width="11.85546875" style="7" customWidth="1"/>
    <col min="12295" max="12300" width="8.85546875" style="7"/>
    <col min="12301" max="12303" width="15" style="7" customWidth="1"/>
    <col min="12304" max="12544" width="8.85546875" style="7"/>
    <col min="12545" max="12545" width="32" style="7" customWidth="1"/>
    <col min="12546" max="12546" width="25.7109375" style="7" customWidth="1"/>
    <col min="12547" max="12550" width="11.85546875" style="7" customWidth="1"/>
    <col min="12551" max="12556" width="8.85546875" style="7"/>
    <col min="12557" max="12559" width="15" style="7" customWidth="1"/>
    <col min="12560" max="12800" width="8.85546875" style="7"/>
    <col min="12801" max="12801" width="32" style="7" customWidth="1"/>
    <col min="12802" max="12802" width="25.7109375" style="7" customWidth="1"/>
    <col min="12803" max="12806" width="11.85546875" style="7" customWidth="1"/>
    <col min="12807" max="12812" width="8.85546875" style="7"/>
    <col min="12813" max="12815" width="15" style="7" customWidth="1"/>
    <col min="12816" max="13056" width="8.85546875" style="7"/>
    <col min="13057" max="13057" width="32" style="7" customWidth="1"/>
    <col min="13058" max="13058" width="25.7109375" style="7" customWidth="1"/>
    <col min="13059" max="13062" width="11.85546875" style="7" customWidth="1"/>
    <col min="13063" max="13068" width="8.85546875" style="7"/>
    <col min="13069" max="13071" width="15" style="7" customWidth="1"/>
    <col min="13072" max="13312" width="8.85546875" style="7"/>
    <col min="13313" max="13313" width="32" style="7" customWidth="1"/>
    <col min="13314" max="13314" width="25.7109375" style="7" customWidth="1"/>
    <col min="13315" max="13318" width="11.85546875" style="7" customWidth="1"/>
    <col min="13319" max="13324" width="8.85546875" style="7"/>
    <col min="13325" max="13327" width="15" style="7" customWidth="1"/>
    <col min="13328" max="13568" width="8.85546875" style="7"/>
    <col min="13569" max="13569" width="32" style="7" customWidth="1"/>
    <col min="13570" max="13570" width="25.7109375" style="7" customWidth="1"/>
    <col min="13571" max="13574" width="11.85546875" style="7" customWidth="1"/>
    <col min="13575" max="13580" width="8.85546875" style="7"/>
    <col min="13581" max="13583" width="15" style="7" customWidth="1"/>
    <col min="13584" max="13824" width="8.85546875" style="7"/>
    <col min="13825" max="13825" width="32" style="7" customWidth="1"/>
    <col min="13826" max="13826" width="25.7109375" style="7" customWidth="1"/>
    <col min="13827" max="13830" width="11.85546875" style="7" customWidth="1"/>
    <col min="13831" max="13836" width="8.85546875" style="7"/>
    <col min="13837" max="13839" width="15" style="7" customWidth="1"/>
    <col min="13840" max="14080" width="8.85546875" style="7"/>
    <col min="14081" max="14081" width="32" style="7" customWidth="1"/>
    <col min="14082" max="14082" width="25.7109375" style="7" customWidth="1"/>
    <col min="14083" max="14086" width="11.85546875" style="7" customWidth="1"/>
    <col min="14087" max="14092" width="8.85546875" style="7"/>
    <col min="14093" max="14095" width="15" style="7" customWidth="1"/>
    <col min="14096" max="14336" width="8.85546875" style="7"/>
    <col min="14337" max="14337" width="32" style="7" customWidth="1"/>
    <col min="14338" max="14338" width="25.7109375" style="7" customWidth="1"/>
    <col min="14339" max="14342" width="11.85546875" style="7" customWidth="1"/>
    <col min="14343" max="14348" width="8.85546875" style="7"/>
    <col min="14349" max="14351" width="15" style="7" customWidth="1"/>
    <col min="14352" max="14592" width="8.85546875" style="7"/>
    <col min="14593" max="14593" width="32" style="7" customWidth="1"/>
    <col min="14594" max="14594" width="25.7109375" style="7" customWidth="1"/>
    <col min="14595" max="14598" width="11.85546875" style="7" customWidth="1"/>
    <col min="14599" max="14604" width="8.85546875" style="7"/>
    <col min="14605" max="14607" width="15" style="7" customWidth="1"/>
    <col min="14608" max="14848" width="8.85546875" style="7"/>
    <col min="14849" max="14849" width="32" style="7" customWidth="1"/>
    <col min="14850" max="14850" width="25.7109375" style="7" customWidth="1"/>
    <col min="14851" max="14854" width="11.85546875" style="7" customWidth="1"/>
    <col min="14855" max="14860" width="8.85546875" style="7"/>
    <col min="14861" max="14863" width="15" style="7" customWidth="1"/>
    <col min="14864" max="15104" width="8.85546875" style="7"/>
    <col min="15105" max="15105" width="32" style="7" customWidth="1"/>
    <col min="15106" max="15106" width="25.7109375" style="7" customWidth="1"/>
    <col min="15107" max="15110" width="11.85546875" style="7" customWidth="1"/>
    <col min="15111" max="15116" width="8.85546875" style="7"/>
    <col min="15117" max="15119" width="15" style="7" customWidth="1"/>
    <col min="15120" max="15360" width="8.85546875" style="7"/>
    <col min="15361" max="15361" width="32" style="7" customWidth="1"/>
    <col min="15362" max="15362" width="25.7109375" style="7" customWidth="1"/>
    <col min="15363" max="15366" width="11.85546875" style="7" customWidth="1"/>
    <col min="15367" max="15372" width="8.85546875" style="7"/>
    <col min="15373" max="15375" width="15" style="7" customWidth="1"/>
    <col min="15376" max="15616" width="8.85546875" style="7"/>
    <col min="15617" max="15617" width="32" style="7" customWidth="1"/>
    <col min="15618" max="15618" width="25.7109375" style="7" customWidth="1"/>
    <col min="15619" max="15622" width="11.85546875" style="7" customWidth="1"/>
    <col min="15623" max="15628" width="8.85546875" style="7"/>
    <col min="15629" max="15631" width="15" style="7" customWidth="1"/>
    <col min="15632" max="15872" width="8.85546875" style="7"/>
    <col min="15873" max="15873" width="32" style="7" customWidth="1"/>
    <col min="15874" max="15874" width="25.7109375" style="7" customWidth="1"/>
    <col min="15875" max="15878" width="11.85546875" style="7" customWidth="1"/>
    <col min="15879" max="15884" width="8.85546875" style="7"/>
    <col min="15885" max="15887" width="15" style="7" customWidth="1"/>
    <col min="15888" max="16128" width="8.85546875" style="7"/>
    <col min="16129" max="16129" width="32" style="7" customWidth="1"/>
    <col min="16130" max="16130" width="25.7109375" style="7" customWidth="1"/>
    <col min="16131" max="16134" width="11.85546875" style="7" customWidth="1"/>
    <col min="16135" max="16140" width="8.85546875" style="7"/>
    <col min="16141" max="16143" width="15" style="7" customWidth="1"/>
    <col min="16144" max="16384" width="8.85546875" style="7"/>
  </cols>
  <sheetData>
    <row r="1" spans="1:11" ht="39" thickBot="1" x14ac:dyDescent="0.25">
      <c r="A1" s="69" t="s">
        <v>116</v>
      </c>
      <c r="B1" s="74" t="s">
        <v>116</v>
      </c>
      <c r="C1" s="74" t="s">
        <v>117</v>
      </c>
      <c r="D1" s="74" t="s">
        <v>119</v>
      </c>
    </row>
    <row r="2" spans="1:11" x14ac:dyDescent="0.2">
      <c r="A2" s="70" t="s">
        <v>316</v>
      </c>
      <c r="B2" s="97">
        <v>0</v>
      </c>
      <c r="C2" s="97">
        <v>12</v>
      </c>
      <c r="D2" s="97">
        <v>0.2</v>
      </c>
    </row>
    <row r="3" spans="1:11" x14ac:dyDescent="0.2">
      <c r="A3" s="72" t="s">
        <v>121</v>
      </c>
      <c r="B3" s="97">
        <v>500</v>
      </c>
      <c r="C3" s="97">
        <v>7.5</v>
      </c>
      <c r="D3" s="97">
        <v>0.2</v>
      </c>
    </row>
    <row r="4" spans="1:11" x14ac:dyDescent="0.2">
      <c r="A4" s="72" t="s">
        <v>122</v>
      </c>
      <c r="B4" s="97">
        <v>2000</v>
      </c>
      <c r="C4" s="97">
        <v>5</v>
      </c>
      <c r="D4" s="97">
        <v>0.1</v>
      </c>
    </row>
    <row r="5" spans="1:11" x14ac:dyDescent="0.2">
      <c r="A5" s="72" t="s">
        <v>123</v>
      </c>
      <c r="B5" s="97">
        <v>5000</v>
      </c>
      <c r="C5" s="97">
        <v>0</v>
      </c>
      <c r="D5" s="97">
        <v>0</v>
      </c>
    </row>
    <row r="6" spans="1:11" customFormat="1" ht="15" x14ac:dyDescent="0.25">
      <c r="F6" s="90"/>
    </row>
    <row r="7" spans="1:11" ht="15" x14ac:dyDescent="0.25">
      <c r="A7" s="93" t="s">
        <v>135</v>
      </c>
      <c r="B7" s="93"/>
      <c r="C7" s="93"/>
      <c r="D7" s="93"/>
      <c r="E7"/>
      <c r="G7"/>
      <c r="H7"/>
      <c r="I7"/>
      <c r="J7"/>
      <c r="K7"/>
    </row>
    <row r="8" spans="1:11" ht="15" x14ac:dyDescent="0.25">
      <c r="A8" s="100" t="s">
        <v>116</v>
      </c>
      <c r="B8" s="101">
        <v>833</v>
      </c>
      <c r="G8"/>
      <c r="H8"/>
      <c r="I8"/>
      <c r="J8"/>
      <c r="K8"/>
    </row>
    <row r="9" spans="1:11" ht="15" x14ac:dyDescent="0.25">
      <c r="A9" s="74" t="s">
        <v>133</v>
      </c>
      <c r="B9" s="94">
        <v>38</v>
      </c>
      <c r="G9"/>
      <c r="H9"/>
      <c r="I9"/>
      <c r="J9"/>
      <c r="K9"/>
    </row>
    <row r="10" spans="1:11" ht="15" x14ac:dyDescent="0.25">
      <c r="A10" s="91" t="s">
        <v>136</v>
      </c>
      <c r="B10" s="102"/>
      <c r="G10"/>
      <c r="H10"/>
      <c r="I10"/>
      <c r="J10"/>
      <c r="K10"/>
    </row>
    <row r="11" spans="1:11" customFormat="1" ht="15" x14ac:dyDescent="0.25">
      <c r="A11" s="92" t="s">
        <v>137</v>
      </c>
      <c r="B11" s="104"/>
    </row>
    <row r="12" spans="1:11" customFormat="1" ht="15" x14ac:dyDescent="0.25">
      <c r="A12" s="74" t="s">
        <v>139</v>
      </c>
      <c r="B12" s="99"/>
      <c r="C12" s="7"/>
    </row>
    <row r="13" spans="1:11" customFormat="1" ht="15" x14ac:dyDescent="0.25">
      <c r="B13" s="7"/>
    </row>
    <row r="14" spans="1:11" customFormat="1" ht="15" x14ac:dyDescent="0.25">
      <c r="A14" s="74" t="s">
        <v>139</v>
      </c>
      <c r="B14" s="99"/>
    </row>
    <row r="15" spans="1:11" customFormat="1" ht="15" x14ac:dyDescent="0.25"/>
    <row r="16" spans="1:11" customFormat="1" ht="15" x14ac:dyDescent="0.25">
      <c r="A16" s="7" t="s">
        <v>138</v>
      </c>
      <c r="B16" s="7"/>
    </row>
    <row r="17" customFormat="1" ht="15" x14ac:dyDescent="0.25"/>
    <row r="18" customFormat="1" ht="15" x14ac:dyDescent="0.25"/>
    <row r="19" customFormat="1" ht="15" x14ac:dyDescent="0.25"/>
    <row r="20" customFormat="1" ht="15" x14ac:dyDescent="0.25"/>
    <row r="21" customFormat="1" ht="15" x14ac:dyDescent="0.25"/>
    <row r="22" customFormat="1" ht="15" x14ac:dyDescent="0.25"/>
    <row r="23" customFormat="1" ht="15" x14ac:dyDescent="0.25"/>
    <row r="24" customFormat="1" ht="15" x14ac:dyDescent="0.25"/>
    <row r="25" customFormat="1" ht="15" x14ac:dyDescent="0.25"/>
    <row r="26" customFormat="1" ht="15" x14ac:dyDescent="0.25"/>
    <row r="27" customFormat="1" ht="15" x14ac:dyDescent="0.25"/>
    <row r="28" customFormat="1" ht="15" x14ac:dyDescent="0.25"/>
    <row r="29" customFormat="1" ht="15" x14ac:dyDescent="0.25"/>
    <row r="30" customFormat="1" ht="15" x14ac:dyDescent="0.25"/>
    <row r="31" customFormat="1" ht="15" x14ac:dyDescent="0.25"/>
    <row r="32" customFormat="1" ht="15" x14ac:dyDescent="0.25"/>
    <row r="33" customFormat="1" ht="15" x14ac:dyDescent="0.25"/>
    <row r="34" customFormat="1" ht="15" x14ac:dyDescent="0.25"/>
    <row r="35" customFormat="1" ht="15" x14ac:dyDescent="0.25"/>
    <row r="36" customFormat="1" ht="15" x14ac:dyDescent="0.25"/>
    <row r="37" customFormat="1" ht="15" x14ac:dyDescent="0.25"/>
    <row r="38" customFormat="1" ht="15" x14ac:dyDescent="0.25"/>
    <row r="39" customFormat="1" ht="15" x14ac:dyDescent="0.25"/>
    <row r="40" customFormat="1" ht="15" x14ac:dyDescent="0.25"/>
    <row r="41" customFormat="1" ht="15" x14ac:dyDescent="0.25"/>
    <row r="42" customFormat="1" ht="15" x14ac:dyDescent="0.25"/>
    <row r="43" customFormat="1" ht="15" x14ac:dyDescent="0.25"/>
    <row r="44" customFormat="1" ht="15" x14ac:dyDescent="0.25"/>
    <row r="45" customFormat="1" ht="15" x14ac:dyDescent="0.25"/>
    <row r="46" customFormat="1" ht="15" x14ac:dyDescent="0.25"/>
    <row r="47" customFormat="1" ht="15" x14ac:dyDescent="0.25"/>
    <row r="48" customFormat="1" ht="15" x14ac:dyDescent="0.25"/>
    <row r="49" customFormat="1" ht="15" x14ac:dyDescent="0.25"/>
    <row r="50" customFormat="1" ht="15" x14ac:dyDescent="0.25"/>
    <row r="51" customFormat="1" ht="15" x14ac:dyDescent="0.25"/>
    <row r="52" customFormat="1" ht="15" x14ac:dyDescent="0.25"/>
    <row r="53" customFormat="1" ht="15" x14ac:dyDescent="0.25"/>
    <row r="54" customFormat="1" ht="15" x14ac:dyDescent="0.25"/>
    <row r="55" customFormat="1" ht="15" x14ac:dyDescent="0.25"/>
    <row r="56" customFormat="1" ht="15" x14ac:dyDescent="0.25"/>
    <row r="57" customFormat="1" ht="15" x14ac:dyDescent="0.25"/>
    <row r="58" customFormat="1" ht="15" x14ac:dyDescent="0.25"/>
    <row r="59" customFormat="1" ht="15" x14ac:dyDescent="0.25"/>
    <row r="60" customFormat="1" ht="15" x14ac:dyDescent="0.25"/>
    <row r="61" customFormat="1" ht="15" x14ac:dyDescent="0.25"/>
    <row r="62" customFormat="1" ht="15" x14ac:dyDescent="0.25"/>
    <row r="63" customFormat="1" ht="15" x14ac:dyDescent="0.25"/>
    <row r="64" customFormat="1" ht="15" x14ac:dyDescent="0.25"/>
    <row r="65" customFormat="1" ht="15" x14ac:dyDescent="0.25"/>
    <row r="66" customFormat="1" ht="15" x14ac:dyDescent="0.25"/>
    <row r="67" customFormat="1" ht="15" x14ac:dyDescent="0.25"/>
    <row r="68" customFormat="1" ht="15" x14ac:dyDescent="0.25"/>
    <row r="69" customFormat="1" ht="15" x14ac:dyDescent="0.25"/>
    <row r="70" customFormat="1" ht="15" x14ac:dyDescent="0.25"/>
    <row r="71" customFormat="1" ht="15" x14ac:dyDescent="0.25"/>
    <row r="72" customFormat="1" ht="15" x14ac:dyDescent="0.25"/>
    <row r="73" customFormat="1" ht="15" x14ac:dyDescent="0.25"/>
    <row r="74" customFormat="1" ht="15" x14ac:dyDescent="0.25"/>
    <row r="75" customFormat="1" ht="15" x14ac:dyDescent="0.25"/>
    <row r="76" customFormat="1" ht="15" x14ac:dyDescent="0.25"/>
    <row r="77" customFormat="1" ht="15" x14ac:dyDescent="0.25"/>
    <row r="78" customFormat="1" ht="15" x14ac:dyDescent="0.25"/>
    <row r="79" customFormat="1" ht="15" x14ac:dyDescent="0.25"/>
    <row r="80" customFormat="1" ht="15" x14ac:dyDescent="0.25"/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Topics</vt:lpstr>
      <vt:lpstr>Checking</vt:lpstr>
      <vt:lpstr>Checks </vt:lpstr>
      <vt:lpstr>Check Stubs</vt:lpstr>
      <vt:lpstr>Deposit Slips </vt:lpstr>
      <vt:lpstr>Types of Endorsements </vt:lpstr>
      <vt:lpstr>CheckingFees</vt:lpstr>
      <vt:lpstr>CheckingFees (an)</vt:lpstr>
      <vt:lpstr>CheckingFees (VLOOKUP)</vt:lpstr>
      <vt:lpstr>CheckingFees (VLOOKUP) (an)</vt:lpstr>
      <vt:lpstr>Check Register</vt:lpstr>
      <vt:lpstr>Check Register (an)</vt:lpstr>
      <vt:lpstr>CreditCardFees</vt:lpstr>
      <vt:lpstr>CreditCardFees (an)</vt:lpstr>
      <vt:lpstr>Services</vt:lpstr>
      <vt:lpstr>Why Bank Reconcilations</vt:lpstr>
      <vt:lpstr>Reconciling</vt:lpstr>
      <vt:lpstr>Reconciling(an)</vt:lpstr>
      <vt:lpstr>CF and DVL</vt:lpstr>
      <vt:lpstr>CF and DVL (an)</vt:lpstr>
      <vt:lpstr>HW ==&gt;&gt;</vt:lpstr>
      <vt:lpstr>5(1)</vt:lpstr>
      <vt:lpstr>5(2)</vt:lpstr>
      <vt:lpstr>5(3)</vt:lpstr>
      <vt:lpstr>ii</vt:lpstr>
    </vt:vector>
  </TitlesOfParts>
  <Company>Highline Community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Girvin</dc:creator>
  <cp:lastModifiedBy>Girvin, Michael</cp:lastModifiedBy>
  <dcterms:created xsi:type="dcterms:W3CDTF">2011-10-26T18:48:43Z</dcterms:created>
  <dcterms:modified xsi:type="dcterms:W3CDTF">2016-07-25T21:34:07Z</dcterms:modified>
</cp:coreProperties>
</file>